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18855" windowHeight="10995"/>
  </bookViews>
  <sheets>
    <sheet name="CUADRO CANTIDADES OBRA Y PRECIO" sheetId="1" r:id="rId1"/>
  </sheets>
  <definedNames>
    <definedName name="_xlnm.Print_Area" localSheetId="0">'CUADRO CANTIDADES OBRA Y PRECIO'!$A$1:$Q$130</definedName>
    <definedName name="Print_Area" localSheetId="0">'CUADRO CANTIDADES OBRA Y PRECIO'!$A$1:$R$130</definedName>
    <definedName name="Print_Titles" localSheetId="0">'CUADRO CANTIDADES OBRA Y PRECIO'!$2:$9</definedName>
  </definedNames>
  <calcPr calcId="145621"/>
</workbook>
</file>

<file path=xl/calcChain.xml><?xml version="1.0" encoding="utf-8"?>
<calcChain xmlns="http://schemas.openxmlformats.org/spreadsheetml/2006/main">
  <c r="O116" i="1" l="1"/>
  <c r="N116" i="1"/>
  <c r="M116" i="1"/>
  <c r="O115" i="1"/>
  <c r="N115" i="1"/>
  <c r="M115" i="1"/>
  <c r="O114" i="1"/>
  <c r="N114" i="1"/>
  <c r="M114" i="1"/>
  <c r="O111" i="1"/>
  <c r="N111" i="1"/>
  <c r="M111" i="1"/>
  <c r="Q111" i="1" s="1"/>
  <c r="Q112" i="1" s="1"/>
  <c r="O106" i="1"/>
  <c r="N106" i="1"/>
  <c r="M106" i="1"/>
  <c r="O105" i="1"/>
  <c r="N105" i="1"/>
  <c r="M105" i="1"/>
  <c r="O100" i="1"/>
  <c r="N100" i="1"/>
  <c r="M100" i="1"/>
  <c r="O99" i="1"/>
  <c r="N99" i="1"/>
  <c r="M99" i="1"/>
  <c r="O94" i="1"/>
  <c r="N94" i="1"/>
  <c r="M94" i="1"/>
  <c r="O93" i="1"/>
  <c r="N93" i="1"/>
  <c r="M93" i="1"/>
  <c r="O92" i="1"/>
  <c r="N92" i="1"/>
  <c r="M92" i="1"/>
  <c r="O91" i="1"/>
  <c r="N91" i="1"/>
  <c r="M91" i="1"/>
  <c r="O90" i="1"/>
  <c r="N90" i="1"/>
  <c r="M90" i="1"/>
  <c r="O89" i="1"/>
  <c r="N89" i="1"/>
  <c r="M89" i="1"/>
  <c r="O84" i="1"/>
  <c r="N84" i="1"/>
  <c r="M84" i="1"/>
  <c r="O83" i="1"/>
  <c r="N83" i="1"/>
  <c r="M83" i="1"/>
  <c r="O82" i="1"/>
  <c r="N82" i="1"/>
  <c r="M82" i="1"/>
  <c r="O81" i="1"/>
  <c r="N81" i="1"/>
  <c r="M81" i="1"/>
  <c r="O80" i="1"/>
  <c r="N80" i="1"/>
  <c r="M80" i="1"/>
  <c r="O79" i="1"/>
  <c r="N79" i="1"/>
  <c r="M79" i="1"/>
  <c r="O78" i="1"/>
  <c r="N78" i="1"/>
  <c r="M78" i="1"/>
  <c r="O77" i="1"/>
  <c r="N77" i="1"/>
  <c r="M77" i="1"/>
  <c r="Q77" i="1" s="1"/>
  <c r="O76" i="1"/>
  <c r="N76" i="1"/>
  <c r="M76" i="1"/>
  <c r="O75" i="1"/>
  <c r="N75" i="1"/>
  <c r="M75" i="1"/>
  <c r="O74" i="1"/>
  <c r="N74" i="1"/>
  <c r="Q74" i="1" s="1"/>
  <c r="M74" i="1"/>
  <c r="O73" i="1"/>
  <c r="N73" i="1"/>
  <c r="M73" i="1"/>
  <c r="O72" i="1"/>
  <c r="N72" i="1"/>
  <c r="Q72" i="1" s="1"/>
  <c r="M72" i="1"/>
  <c r="O71" i="1"/>
  <c r="N71" i="1"/>
  <c r="M71" i="1"/>
  <c r="O70" i="1"/>
  <c r="N70" i="1"/>
  <c r="Q70" i="1" s="1"/>
  <c r="M70" i="1"/>
  <c r="O69" i="1"/>
  <c r="N69" i="1"/>
  <c r="M69" i="1"/>
  <c r="Q69" i="1" s="1"/>
  <c r="O68" i="1"/>
  <c r="N68" i="1"/>
  <c r="M68" i="1"/>
  <c r="O67" i="1"/>
  <c r="N67" i="1"/>
  <c r="M67" i="1"/>
  <c r="O66" i="1"/>
  <c r="N66" i="1"/>
  <c r="M66" i="1"/>
  <c r="O65" i="1"/>
  <c r="N65" i="1"/>
  <c r="M65" i="1"/>
  <c r="O64" i="1"/>
  <c r="N64" i="1"/>
  <c r="Q64" i="1" s="1"/>
  <c r="M64" i="1"/>
  <c r="O63" i="1"/>
  <c r="N63" i="1"/>
  <c r="M63" i="1"/>
  <c r="O62" i="1"/>
  <c r="N62" i="1"/>
  <c r="M62" i="1"/>
  <c r="O61" i="1"/>
  <c r="N61" i="1"/>
  <c r="M61" i="1"/>
  <c r="Q61" i="1" s="1"/>
  <c r="O60" i="1"/>
  <c r="N60" i="1"/>
  <c r="M60" i="1"/>
  <c r="O59" i="1"/>
  <c r="N59" i="1"/>
  <c r="M59" i="1"/>
  <c r="O58" i="1"/>
  <c r="N58" i="1"/>
  <c r="M58" i="1"/>
  <c r="O57" i="1"/>
  <c r="N57" i="1"/>
  <c r="M57" i="1"/>
  <c r="O56" i="1"/>
  <c r="N56" i="1"/>
  <c r="M56" i="1"/>
  <c r="O55" i="1"/>
  <c r="N55" i="1"/>
  <c r="M55" i="1"/>
  <c r="O54" i="1"/>
  <c r="N54" i="1"/>
  <c r="M54" i="1"/>
  <c r="O52" i="1"/>
  <c r="N52" i="1"/>
  <c r="M52" i="1"/>
  <c r="O51" i="1"/>
  <c r="N51" i="1"/>
  <c r="M51" i="1"/>
  <c r="O50" i="1"/>
  <c r="N50" i="1"/>
  <c r="M50" i="1"/>
  <c r="O49" i="1"/>
  <c r="N49" i="1"/>
  <c r="M49" i="1"/>
  <c r="Q49" i="1" s="1"/>
  <c r="O48" i="1"/>
  <c r="N48" i="1"/>
  <c r="M48" i="1"/>
  <c r="O47" i="1"/>
  <c r="N47" i="1"/>
  <c r="M47" i="1"/>
  <c r="O46" i="1"/>
  <c r="N46" i="1"/>
  <c r="M46" i="1"/>
  <c r="O44" i="1"/>
  <c r="N44" i="1"/>
  <c r="M44" i="1"/>
  <c r="Q44" i="1" s="1"/>
  <c r="O43" i="1"/>
  <c r="N43" i="1"/>
  <c r="M43" i="1"/>
  <c r="O38" i="1"/>
  <c r="N38" i="1"/>
  <c r="M38" i="1"/>
  <c r="Q38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M32" i="1"/>
  <c r="O31" i="1"/>
  <c r="N31" i="1"/>
  <c r="M31" i="1"/>
  <c r="O30" i="1"/>
  <c r="N30" i="1"/>
  <c r="M30" i="1"/>
  <c r="O29" i="1"/>
  <c r="N29" i="1"/>
  <c r="M29" i="1"/>
  <c r="O28" i="1"/>
  <c r="N28" i="1"/>
  <c r="M28" i="1"/>
  <c r="O27" i="1"/>
  <c r="N27" i="1"/>
  <c r="Q27" i="1" s="1"/>
  <c r="M27" i="1"/>
  <c r="O26" i="1"/>
  <c r="N26" i="1"/>
  <c r="M26" i="1"/>
  <c r="O25" i="1"/>
  <c r="N25" i="1"/>
  <c r="M25" i="1"/>
  <c r="O24" i="1"/>
  <c r="N24" i="1"/>
  <c r="M24" i="1"/>
  <c r="M39" i="1" s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Q15" i="1" s="1"/>
  <c r="O14" i="1"/>
  <c r="N14" i="1"/>
  <c r="M14" i="1"/>
  <c r="O13" i="1"/>
  <c r="N13" i="1"/>
  <c r="M13" i="1"/>
  <c r="O12" i="1"/>
  <c r="N12" i="1"/>
  <c r="M12" i="1"/>
  <c r="Q12" i="1" s="1"/>
  <c r="O11" i="1"/>
  <c r="N11" i="1"/>
  <c r="M11" i="1"/>
  <c r="N107" i="1"/>
  <c r="O112" i="1"/>
  <c r="N112" i="1"/>
  <c r="O101" i="1"/>
  <c r="O95" i="1"/>
  <c r="M95" i="1"/>
  <c r="O39" i="1"/>
  <c r="N20" i="1"/>
  <c r="Q18" i="1"/>
  <c r="Q106" i="1" l="1"/>
  <c r="Q100" i="1"/>
  <c r="Q81" i="1"/>
  <c r="Q58" i="1"/>
  <c r="Q62" i="1"/>
  <c r="Q59" i="1"/>
  <c r="Q47" i="1"/>
  <c r="Q25" i="1"/>
  <c r="Q29" i="1"/>
  <c r="Q33" i="1"/>
  <c r="Q13" i="1"/>
  <c r="Q14" i="1"/>
  <c r="Q16" i="1"/>
  <c r="Q105" i="1"/>
  <c r="Q93" i="1"/>
  <c r="Q46" i="1"/>
  <c r="Q50" i="1"/>
  <c r="Q51" i="1"/>
  <c r="Q56" i="1"/>
  <c r="Q63" i="1"/>
  <c r="Q79" i="1"/>
  <c r="Q43" i="1"/>
  <c r="Q48" i="1"/>
  <c r="Q67" i="1"/>
  <c r="Q76" i="1"/>
  <c r="O20" i="1"/>
  <c r="Q19" i="1"/>
  <c r="Q17" i="1"/>
  <c r="M20" i="1"/>
  <c r="Q11" i="1"/>
  <c r="Q115" i="1"/>
  <c r="Q31" i="1"/>
  <c r="Q35" i="1"/>
  <c r="Q26" i="1"/>
  <c r="Q30" i="1"/>
  <c r="Q34" i="1"/>
  <c r="Q37" i="1"/>
  <c r="Q24" i="1"/>
  <c r="Q28" i="1"/>
  <c r="Q32" i="1"/>
  <c r="Q36" i="1"/>
  <c r="Q57" i="1"/>
  <c r="Q54" i="1"/>
  <c r="Q55" i="1"/>
  <c r="Q52" i="1"/>
  <c r="Q65" i="1"/>
  <c r="Q92" i="1"/>
  <c r="Q83" i="1"/>
  <c r="Q78" i="1"/>
  <c r="Q90" i="1"/>
  <c r="Q116" i="1"/>
  <c r="Q114" i="1"/>
  <c r="Q99" i="1"/>
  <c r="Q101" i="1" s="1"/>
  <c r="Q89" i="1"/>
  <c r="Q91" i="1"/>
  <c r="Q94" i="1"/>
  <c r="Q82" i="1"/>
  <c r="Q84" i="1"/>
  <c r="N85" i="1"/>
  <c r="Q68" i="1"/>
  <c r="Q73" i="1"/>
  <c r="Q66" i="1"/>
  <c r="Q71" i="1"/>
  <c r="Q75" i="1"/>
  <c r="Q80" i="1"/>
  <c r="Q60" i="1"/>
  <c r="O85" i="1"/>
  <c r="O107" i="1"/>
  <c r="N39" i="1"/>
  <c r="M85" i="1"/>
  <c r="N101" i="1"/>
  <c r="M107" i="1"/>
  <c r="M101" i="1"/>
  <c r="M112" i="1"/>
  <c r="N95" i="1"/>
  <c r="Q107" i="1"/>
  <c r="N117" i="1" l="1"/>
  <c r="Q20" i="1"/>
  <c r="O117" i="1"/>
  <c r="M117" i="1"/>
  <c r="Q85" i="1"/>
  <c r="Q39" i="1"/>
  <c r="Q95" i="1"/>
  <c r="Q117" i="1" l="1"/>
  <c r="Q118" i="1" s="1"/>
  <c r="N118" i="1" l="1"/>
  <c r="Q120" i="1"/>
  <c r="O118" i="1"/>
  <c r="M118" i="1"/>
</calcChain>
</file>

<file path=xl/sharedStrings.xml><?xml version="1.0" encoding="utf-8"?>
<sst xmlns="http://schemas.openxmlformats.org/spreadsheetml/2006/main" count="302" uniqueCount="184">
  <si>
    <t>Resumen de rubros y Cantidades de Obra</t>
  </si>
  <si>
    <t>Dólares</t>
  </si>
  <si>
    <t>E15: Y DE CALDERON - "Y" DE BORBÓN - "Y" DE LAS PEÑAS - PALESTINA (PUENTE RIO VERDE) - REDONDEL DEL AEROPUERTO - REDONDEL DE TACHINA- PASO LATERAL DE TACHINA(4 CARRILES) - SAN MATEO (EMPATE E20).</t>
  </si>
  <si>
    <t>Obras</t>
  </si>
  <si>
    <t>Tareas</t>
  </si>
  <si>
    <t>Obligatorias</t>
  </si>
  <si>
    <t>De Puesta a Punto</t>
  </si>
  <si>
    <t>De Mantenimiento</t>
  </si>
  <si>
    <t>Rubros</t>
  </si>
  <si>
    <t>DESCRIPCION (MOP -001- F)</t>
  </si>
  <si>
    <t>Unid</t>
  </si>
  <si>
    <t>Pavimento + Espaldon</t>
  </si>
  <si>
    <t>Total</t>
  </si>
  <si>
    <t>MR-112.E</t>
  </si>
  <si>
    <t>Sellado de fisuras superficiales  MTOP</t>
  </si>
  <si>
    <t>m.</t>
  </si>
  <si>
    <t>405-5(1)</t>
  </si>
  <si>
    <t>Capa de rodadura de hormigón asfáltico mezclado en planta de ....... cm. de espesor   0,05 m   b  MTOP</t>
  </si>
  <si>
    <t>m2</t>
  </si>
  <si>
    <t>309-6(4)E</t>
  </si>
  <si>
    <t>Transporte de mezcla asfáltica para capa de rodadura        Distancia de transporte &gt;50 km  MTOP</t>
  </si>
  <si>
    <t>m3-km</t>
  </si>
  <si>
    <t>406-8</t>
  </si>
  <si>
    <t>Fresado de pavimento asfáltico MTOP</t>
  </si>
  <si>
    <t>m3</t>
  </si>
  <si>
    <t>MR-111.E</t>
  </si>
  <si>
    <t>Bacheo asfáltico en caliente      MENOR  MTOP</t>
  </si>
  <si>
    <t xml:space="preserve">Transporte de mezcla asfáltica para capa bacheo  MTOP      Distancia de transporte &gt;50 km  MTOP </t>
  </si>
  <si>
    <t>m3/Km</t>
  </si>
  <si>
    <t>405-7.1 Eb</t>
  </si>
  <si>
    <t>Micro Pavimento Asfaltico Tipo III (Micro-Surface) MTOP</t>
  </si>
  <si>
    <t>Transporte de mezcla asfáltica para capa de rodadura      Distancia de transporte &gt;50 km  MTOP (Micro Pavimento)</t>
  </si>
  <si>
    <t>405-2(1)</t>
  </si>
  <si>
    <t>Asfalto diluido tipo RC grado........., para riego de adherencia  MTOP</t>
  </si>
  <si>
    <t>lts</t>
  </si>
  <si>
    <t>Sub totales:</t>
  </si>
  <si>
    <t>Seguridad vial</t>
  </si>
  <si>
    <t>702 (1)</t>
  </si>
  <si>
    <t>Señales al Lado de la Carretera ( 0.35 x 0.50 ) MTS  MTOP (Poste de Kilometraje)</t>
  </si>
  <si>
    <t xml:space="preserve">U </t>
  </si>
  <si>
    <t>702 (2)</t>
  </si>
  <si>
    <t>Señales al Lado de la Carretera ( 0.35 x 1.00 ) MTS  MTOP (Poste de Kilometraje)</t>
  </si>
  <si>
    <t>U</t>
  </si>
  <si>
    <t>703(1)b</t>
  </si>
  <si>
    <t>Guardacaminos      DOBLE  MTOP</t>
  </si>
  <si>
    <t>705-(1)Ea</t>
  </si>
  <si>
    <t xml:space="preserve">Marcas de pavimento (Pintura) a = 15 cm MTOP </t>
  </si>
  <si>
    <t>m</t>
  </si>
  <si>
    <t>705-(1)</t>
  </si>
  <si>
    <t>Marcas de pavimento (Pintura)  PINTURA TERMOPLASTICA, e = 2,3 mm    HORMIGON ASFALTICO  MTOP</t>
  </si>
  <si>
    <t>705-(4)a</t>
  </si>
  <si>
    <t>Marcas Sobresalidas de pavimento      UNIDIRECCIONALES  MTOP</t>
  </si>
  <si>
    <t>705-(4)b</t>
  </si>
  <si>
    <t>Marcas Sobresalidas de pavimento      BIDIRECCIONALES  MTOP</t>
  </si>
  <si>
    <t>708-5(1)a</t>
  </si>
  <si>
    <t>Señales al Lado de la Carretera ( 0.75 x 0.75 ) MTS  MTOP</t>
  </si>
  <si>
    <t>708-5(1)b</t>
  </si>
  <si>
    <t>Señales al Lado de la Carretera ( 0.75 x 0.90 ) MTS      CHEVRON DOBLE  MTOP</t>
  </si>
  <si>
    <t>708-5(1)c</t>
  </si>
  <si>
    <t>Señales al Lado de la Carretera ( 0.60 x 1,20 ) MTS  MTOP</t>
  </si>
  <si>
    <t>709-4</t>
  </si>
  <si>
    <t>Delineadores con material reflectivo  MTOP</t>
  </si>
  <si>
    <t>705-(1)2</t>
  </si>
  <si>
    <t>Marcas de pavimento (Pintura) (pasos cebra)  MTOP</t>
  </si>
  <si>
    <t>Señales al Lado de la Carretera ( 0.75 x 0.75 ) Regulatorias MTS  MTOP</t>
  </si>
  <si>
    <t>Señales al Lado de la Carretera ( 1,20 x 1,50 ) MTS  MTOP</t>
  </si>
  <si>
    <t>708-5(1)f</t>
  </si>
  <si>
    <t>Señales al Lado de la Carretera ( 1,20 x 2,40 ) MTS  MTOP</t>
  </si>
  <si>
    <t>Alcantarillas</t>
  </si>
  <si>
    <t>MR-123.E</t>
  </si>
  <si>
    <t>Limpieza de alcantarillas  MTOP</t>
  </si>
  <si>
    <t>503(1)</t>
  </si>
  <si>
    <t>Hormigón estructural de cemento Portland, Clase A (*)  f'c=240 kg/cm2  MTOP</t>
  </si>
  <si>
    <t>PRELIMINARES</t>
  </si>
  <si>
    <t>302-1</t>
  </si>
  <si>
    <t>DESBROCE, DESBOSQUE Y LIMPIEZA MTOP</t>
  </si>
  <si>
    <t>ha.</t>
  </si>
  <si>
    <t>301-2.06 (1)*</t>
  </si>
  <si>
    <t>Remoción de alcantarillas de tubo (*)  MTOP</t>
  </si>
  <si>
    <t>303-2 (1)</t>
  </si>
  <si>
    <t>Excavación sin clasificación  MTOP</t>
  </si>
  <si>
    <t>309-2(2)</t>
  </si>
  <si>
    <t>Transporte de material de excavación ( Transporte libre 500 mts )      Distancia de transporte 5-10 km  MTOP</t>
  </si>
  <si>
    <t>m3-Km</t>
  </si>
  <si>
    <t>Transporte de material de excavación ( Transporte libre 500 mts )      Distancia de Transporte &gt; 20 &lt; = 50 Km MTOP</t>
  </si>
  <si>
    <t>402-2(1)</t>
  </si>
  <si>
    <t>Mejoramiento de la subrasante con suelo seleccionado  MTOP</t>
  </si>
  <si>
    <t>309-6(5)E</t>
  </si>
  <si>
    <t>Transporte de suelo seleccionado para mejoramiento de la subrasante      Distancia de transporte 20-50 km  MTOP</t>
  </si>
  <si>
    <t>CAMBIO DE ALCANTARILLA</t>
  </si>
  <si>
    <t>301-3 (1)</t>
  </si>
  <si>
    <t>Remoción de hormigón  HORMIGON ARMADO  MTOP</t>
  </si>
  <si>
    <t>303-2 (5)</t>
  </si>
  <si>
    <t>Excavación en fango  MTOP</t>
  </si>
  <si>
    <t>307-2 (1)</t>
  </si>
  <si>
    <t>Excavación y relleno para estructuras  MTOP</t>
  </si>
  <si>
    <t>303-2(2)</t>
  </si>
  <si>
    <t>Excavación en suelo  MTOP</t>
  </si>
  <si>
    <t>309-2(2) 5-10</t>
  </si>
  <si>
    <t>402-2 (1)</t>
  </si>
  <si>
    <t>Transporte de suelo seleccionado para mejoramiento de la subrasante      Distancia de transporte &gt; 50 km  MTOP</t>
  </si>
  <si>
    <t>403-1</t>
  </si>
  <si>
    <t>Sub-base Clase 3  MTOP</t>
  </si>
  <si>
    <t>Transporte de base      Distancia de transporte &gt; 50 km  MTOP</t>
  </si>
  <si>
    <t>404-1</t>
  </si>
  <si>
    <t>Base, Clase 2  CLASE 2  MTOP</t>
  </si>
  <si>
    <t>Transporte de base clase 2 (&gt; 50 km.)</t>
  </si>
  <si>
    <t>601 (1A)*</t>
  </si>
  <si>
    <t>TUBERIA DE HORMIGON ARMADO D=48" (1200) mm  MTOP</t>
  </si>
  <si>
    <t>TUBERIA DE HORMIGON ARMADO D=60" (1500) mm  MTOP</t>
  </si>
  <si>
    <t>606-1(2)</t>
  </si>
  <si>
    <t>Material filtrante  MTOP</t>
  </si>
  <si>
    <t>Transporte de material filtrante  (&gt;50 Km) MTOP</t>
  </si>
  <si>
    <t>503 (2)</t>
  </si>
  <si>
    <t>Hormigón estructural de cemento Portland, Clase B (*)  f'c= 210 kg/cm2   MTOP</t>
  </si>
  <si>
    <t>504 (1)</t>
  </si>
  <si>
    <t>Acero de refuerzo en barras  MTOP</t>
  </si>
  <si>
    <t>kg.</t>
  </si>
  <si>
    <t xml:space="preserve">511-1 (1) </t>
  </si>
  <si>
    <t>Escollera de Piedra Suelta Diámetro =&gt; 0.60m MTOP</t>
  </si>
  <si>
    <t>309-6(8)E</t>
  </si>
  <si>
    <t>Transporte de piedra para escollera      Distancia de transporte =&gt; 50 km  MTOP</t>
  </si>
  <si>
    <t>508 (3)</t>
  </si>
  <si>
    <t>Gaviones  MTOP</t>
  </si>
  <si>
    <t>Transporte de piedra para gaviones      Distancia de transporte &gt; 50 km  MTOP</t>
  </si>
  <si>
    <t>307-3 (1)</t>
  </si>
  <si>
    <t>Excavación para cunetas y encauzamientos  A MANO  MTOP</t>
  </si>
  <si>
    <t>503 (4)</t>
  </si>
  <si>
    <t>Hormigón estructural de cemento Portland, Clase D (*)  f'c=175 kg/cm2, cunetas laterales e=10 cm  MTOP</t>
  </si>
  <si>
    <t>503 (5)</t>
  </si>
  <si>
    <t>Hormigón Ciclópeo  MTOP</t>
  </si>
  <si>
    <t>MR-113.E</t>
  </si>
  <si>
    <t>Bacheo asfáltico en caliente  MTOP</t>
  </si>
  <si>
    <t>405-1 (1)</t>
  </si>
  <si>
    <t>Asfalto MC para imprimación  MTOP</t>
  </si>
  <si>
    <t>l.</t>
  </si>
  <si>
    <t>405-5</t>
  </si>
  <si>
    <t>Capa de rodadura de hormigón asfáltico mezclado en planta de ....... cm. de espesor   0,15 m   c  MTOP</t>
  </si>
  <si>
    <t xml:space="preserve">Transporte de mezcla asfáltica para capa de rodadura      Distancia de transporte &gt;50 km  MTOP </t>
  </si>
  <si>
    <t>708-5(1)e</t>
  </si>
  <si>
    <t>Cunetas y Muros</t>
  </si>
  <si>
    <t>Cunetas</t>
  </si>
  <si>
    <t>MR-121.E</t>
  </si>
  <si>
    <t>Limpieza de cunetas y encauzamientos a mano  MTOP</t>
  </si>
  <si>
    <t>Desbroce, Desbosque y Limpieza  MTOP</t>
  </si>
  <si>
    <t>Hormigón estructural de cemento Portland, Clase D (*)  f'c=175 kg/cm2, cunuetas laterales e=10 cm  MTOP</t>
  </si>
  <si>
    <t>Áreas verdes</t>
  </si>
  <si>
    <t>MR-131.E</t>
  </si>
  <si>
    <t>Roza a mano</t>
  </si>
  <si>
    <t>Ha</t>
  </si>
  <si>
    <t>308-4(1)</t>
  </si>
  <si>
    <t>Limpieza de derrumbes MTOP</t>
  </si>
  <si>
    <t>Puentes</t>
  </si>
  <si>
    <t>MR-124</t>
  </si>
  <si>
    <t>INSPECCION DEPUENTES  MTOP</t>
  </si>
  <si>
    <t>405-8(3)</t>
  </si>
  <si>
    <t>JUNTAS DE DILATACION TIPO III MOP  MTOP</t>
  </si>
  <si>
    <t>VARIOS</t>
  </si>
  <si>
    <t>Microempresas:</t>
  </si>
  <si>
    <t>Glb</t>
  </si>
  <si>
    <t>Puntos criticos</t>
  </si>
  <si>
    <t>Plan de Manejo Ambiental para los cinco años del contrato.</t>
  </si>
  <si>
    <t>Distribución porcentual de la inversión:</t>
  </si>
  <si>
    <t>Reserva por ajuste de precios:</t>
  </si>
  <si>
    <t>Reserva para situaciones extraordinarias:</t>
  </si>
  <si>
    <t>Reserva para premios por cumplimiento:</t>
  </si>
  <si>
    <t>Sub total 2:</t>
  </si>
  <si>
    <t>Fiscalización:</t>
  </si>
  <si>
    <t>Sub total 3:</t>
  </si>
  <si>
    <t>PLAN DE MANEJO AMBIENTAL</t>
  </si>
  <si>
    <t>IVA:</t>
  </si>
  <si>
    <t>Total:</t>
  </si>
  <si>
    <t>Precio Unitario</t>
  </si>
  <si>
    <t xml:space="preserve">Totales </t>
  </si>
  <si>
    <t>Nota:</t>
  </si>
  <si>
    <t>Total       $</t>
  </si>
  <si>
    <t>Total       $  =    Sumatoria de Obligatorias + De Puesta a Punto + De Mantenimiento</t>
  </si>
  <si>
    <t>Totales =  Sumatoria de Subtotales + Microempresas + Puntos Criticos +Plan de Manejo Ambiental</t>
  </si>
  <si>
    <t xml:space="preserve">Total  Cantidad </t>
  </si>
  <si>
    <t xml:space="preserve">Total  Dolares        por rubro </t>
  </si>
  <si>
    <t>TOTAL OFERTADO</t>
  </si>
  <si>
    <t>Cantidades (Metrajes)</t>
  </si>
  <si>
    <t>Fecha:</t>
  </si>
  <si>
    <t>Oferente: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</si>
</sst>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#,##0;[Red]#,##0"/>
    <numFmt numFmtId="165" formatCode="#,##0.0;[Red]#,##0.0"/>
    <numFmt numFmtId="166" formatCode="#,##0.00;[Red]#,##0.00"/>
    <numFmt numFmtId="167" formatCode="_ * #,##0.00_ ;_ * \-#,##0.00_ ;_ * &quot;-&quot;??_ ;_ @_ "/>
    <numFmt numFmtId="168" formatCode="#,##0.0000;[Red]#,##0.0000"/>
    <numFmt numFmtId="169" formatCode="_-* #,##0.00\ _€_-;\-* #,##0.00\ _€_-;_-* &quot;-&quot;??\ _€_-;_-@_-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Calibri"/>
      <family val="2"/>
    </font>
    <font>
      <sz val="10"/>
      <name val="Arial"/>
      <family val="2"/>
    </font>
    <font>
      <sz val="14"/>
      <color indexed="9"/>
      <name val="Calibri"/>
      <family val="2"/>
    </font>
    <font>
      <sz val="12"/>
      <color indexed="9"/>
      <name val="Calibri"/>
      <family val="2"/>
    </font>
    <font>
      <sz val="11"/>
      <name val="Calibri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 Narrow"/>
      <family val="2"/>
    </font>
    <font>
      <b/>
      <sz val="11"/>
      <name val="Arial"/>
      <family val="2"/>
    </font>
    <font>
      <sz val="10"/>
      <name val="Arial Narrow"/>
      <family val="2"/>
    </font>
    <font>
      <sz val="9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6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8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3" fontId="3" fillId="0" borderId="0" xfId="1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164" fontId="3" fillId="0" borderId="5" xfId="0" applyNumberFormat="1" applyFont="1" applyBorder="1" applyAlignment="1">
      <alignment horizontal="center" vertical="center"/>
    </xf>
    <xf numFmtId="165" fontId="3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3" fillId="0" borderId="6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64" fontId="4" fillId="0" borderId="0" xfId="0" applyNumberFormat="1" applyFont="1" applyAlignment="1">
      <alignment vertical="center"/>
    </xf>
    <xf numFmtId="164" fontId="4" fillId="2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43" fontId="4" fillId="0" borderId="0" xfId="1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NumberFormat="1" applyFont="1" applyFill="1" applyBorder="1" applyAlignment="1" applyProtection="1">
      <alignment horizontal="left" vertical="center"/>
    </xf>
    <xf numFmtId="0" fontId="4" fillId="0" borderId="5" xfId="0" applyNumberFormat="1" applyFont="1" applyFill="1" applyBorder="1" applyAlignment="1" applyProtection="1">
      <alignment horizontal="justify" vertical="center" wrapText="1"/>
    </xf>
    <xf numFmtId="0" fontId="8" fillId="0" borderId="5" xfId="0" applyNumberFormat="1" applyFont="1" applyFill="1" applyBorder="1" applyAlignment="1" applyProtection="1">
      <alignment horizontal="center" vertical="center"/>
    </xf>
    <xf numFmtId="4" fontId="4" fillId="2" borderId="5" xfId="0" applyNumberFormat="1" applyFont="1" applyFill="1" applyBorder="1" applyAlignment="1">
      <alignment horizontal="right" vertical="center"/>
    </xf>
    <xf numFmtId="4" fontId="4" fillId="0" borderId="0" xfId="0" applyNumberFormat="1" applyFont="1" applyAlignment="1">
      <alignment vertical="center"/>
    </xf>
    <xf numFmtId="4" fontId="4" fillId="0" borderId="5" xfId="0" applyNumberFormat="1" applyFont="1" applyBorder="1" applyAlignment="1">
      <alignment vertical="center"/>
    </xf>
    <xf numFmtId="166" fontId="4" fillId="0" borderId="0" xfId="0" applyNumberFormat="1" applyFont="1" applyBorder="1" applyAlignment="1">
      <alignment vertical="center"/>
    </xf>
    <xf numFmtId="166" fontId="4" fillId="0" borderId="5" xfId="0" applyNumberFormat="1" applyFont="1" applyBorder="1" applyAlignment="1">
      <alignment vertical="center"/>
    </xf>
    <xf numFmtId="166" fontId="4" fillId="0" borderId="0" xfId="0" applyNumberFormat="1" applyFont="1" applyAlignment="1">
      <alignment vertical="center"/>
    </xf>
    <xf numFmtId="166" fontId="4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5" xfId="0" applyNumberFormat="1" applyFont="1" applyFill="1" applyBorder="1" applyAlignment="1" applyProtection="1">
      <alignment horizontal="left" vertical="center"/>
    </xf>
    <xf numFmtId="0" fontId="8" fillId="2" borderId="5" xfId="0" applyNumberFormat="1" applyFont="1" applyFill="1" applyBorder="1" applyAlignment="1" applyProtection="1">
      <alignment horizontal="center" vertical="center"/>
    </xf>
    <xf numFmtId="0" fontId="4" fillId="2" borderId="0" xfId="0" applyFont="1" applyFill="1" applyAlignment="1">
      <alignment horizontal="center" vertical="center"/>
    </xf>
    <xf numFmtId="4" fontId="4" fillId="2" borderId="0" xfId="0" applyNumberFormat="1" applyFont="1" applyFill="1" applyAlignment="1">
      <alignment vertical="center"/>
    </xf>
    <xf numFmtId="4" fontId="4" fillId="2" borderId="5" xfId="0" applyNumberFormat="1" applyFont="1" applyFill="1" applyBorder="1" applyAlignment="1">
      <alignment vertical="center"/>
    </xf>
    <xf numFmtId="166" fontId="4" fillId="2" borderId="0" xfId="0" applyNumberFormat="1" applyFont="1" applyFill="1" applyBorder="1" applyAlignment="1">
      <alignment vertical="center"/>
    </xf>
    <xf numFmtId="166" fontId="4" fillId="2" borderId="5" xfId="0" applyNumberFormat="1" applyFont="1" applyFill="1" applyBorder="1" applyAlignment="1">
      <alignment vertical="center"/>
    </xf>
    <xf numFmtId="0" fontId="4" fillId="2" borderId="5" xfId="0" applyNumberFormat="1" applyFont="1" applyFill="1" applyBorder="1" applyAlignment="1" applyProtection="1">
      <alignment horizontal="justify" vertical="center" wrapText="1"/>
    </xf>
    <xf numFmtId="0" fontId="4" fillId="2" borderId="5" xfId="0" applyNumberFormat="1" applyFont="1" applyFill="1" applyBorder="1" applyAlignment="1" applyProtection="1">
      <alignment horizontal="left" vertical="center" wrapText="1"/>
    </xf>
    <xf numFmtId="43" fontId="4" fillId="2" borderId="5" xfId="1" applyFont="1" applyFill="1" applyBorder="1" applyAlignment="1" applyProtection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>
      <alignment horizontal="center" vertical="center"/>
    </xf>
    <xf numFmtId="4" fontId="4" fillId="0" borderId="5" xfId="0" applyNumberFormat="1" applyFont="1" applyFill="1" applyBorder="1" applyAlignment="1">
      <alignment horizontal="right" vertical="center"/>
    </xf>
    <xf numFmtId="4" fontId="4" fillId="0" borderId="0" xfId="0" applyNumberFormat="1" applyFont="1" applyFill="1" applyAlignment="1">
      <alignment vertical="center"/>
    </xf>
    <xf numFmtId="4" fontId="4" fillId="0" borderId="5" xfId="0" applyNumberFormat="1" applyFont="1" applyFill="1" applyBorder="1" applyAlignment="1">
      <alignment vertical="center"/>
    </xf>
    <xf numFmtId="166" fontId="4" fillId="0" borderId="0" xfId="0" applyNumberFormat="1" applyFont="1" applyFill="1" applyBorder="1" applyAlignment="1">
      <alignment vertical="center"/>
    </xf>
    <xf numFmtId="166" fontId="4" fillId="0" borderId="0" xfId="0" applyNumberFormat="1" applyFont="1" applyFill="1" applyAlignment="1">
      <alignment vertical="center"/>
    </xf>
    <xf numFmtId="0" fontId="4" fillId="2" borderId="5" xfId="0" applyNumberFormat="1" applyFont="1" applyFill="1" applyBorder="1" applyAlignment="1" applyProtection="1">
      <alignment horizontal="center" vertical="center"/>
    </xf>
    <xf numFmtId="43" fontId="4" fillId="2" borderId="0" xfId="1" applyFont="1" applyFill="1" applyAlignment="1">
      <alignment horizontal="center"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right" vertical="center"/>
    </xf>
    <xf numFmtId="166" fontId="4" fillId="2" borderId="5" xfId="0" applyNumberFormat="1" applyFont="1" applyFill="1" applyBorder="1" applyAlignment="1">
      <alignment horizontal="right" vertical="center"/>
    </xf>
    <xf numFmtId="0" fontId="8" fillId="2" borderId="5" xfId="0" applyNumberFormat="1" applyFont="1" applyFill="1" applyBorder="1" applyAlignment="1" applyProtection="1">
      <alignment horizontal="left" vertical="center"/>
    </xf>
    <xf numFmtId="164" fontId="4" fillId="0" borderId="0" xfId="0" applyNumberFormat="1" applyFont="1" applyFill="1" applyAlignment="1">
      <alignment vertical="center"/>
    </xf>
    <xf numFmtId="0" fontId="4" fillId="0" borderId="5" xfId="0" applyNumberFormat="1" applyFont="1" applyFill="1" applyBorder="1" applyAlignment="1" applyProtection="1">
      <alignment horizontal="left" vertical="center" wrapText="1"/>
    </xf>
    <xf numFmtId="0" fontId="9" fillId="9" borderId="2" xfId="0" applyFont="1" applyFill="1" applyBorder="1" applyAlignment="1">
      <alignment vertical="center"/>
    </xf>
    <xf numFmtId="0" fontId="10" fillId="9" borderId="3" xfId="0" applyFont="1" applyFill="1" applyBorder="1" applyAlignment="1">
      <alignment vertical="center"/>
    </xf>
    <xf numFmtId="4" fontId="4" fillId="9" borderId="2" xfId="0" applyNumberFormat="1" applyFont="1" applyFill="1" applyBorder="1" applyAlignment="1">
      <alignment vertical="center"/>
    </xf>
    <xf numFmtId="4" fontId="4" fillId="9" borderId="3" xfId="0" applyNumberFormat="1" applyFont="1" applyFill="1" applyBorder="1" applyAlignment="1">
      <alignment vertical="center"/>
    </xf>
    <xf numFmtId="4" fontId="4" fillId="9" borderId="4" xfId="0" applyNumberFormat="1" applyFont="1" applyFill="1" applyBorder="1" applyAlignment="1">
      <alignment vertical="center"/>
    </xf>
    <xf numFmtId="4" fontId="4" fillId="9" borderId="5" xfId="0" applyNumberFormat="1" applyFont="1" applyFill="1" applyBorder="1" applyAlignment="1">
      <alignment vertical="center"/>
    </xf>
    <xf numFmtId="166" fontId="4" fillId="9" borderId="5" xfId="0" applyNumberFormat="1" applyFont="1" applyFill="1" applyBorder="1" applyAlignment="1">
      <alignment vertical="center"/>
    </xf>
    <xf numFmtId="49" fontId="10" fillId="0" borderId="5" xfId="0" applyNumberFormat="1" applyFont="1" applyFill="1" applyBorder="1" applyAlignment="1">
      <alignment vertical="center"/>
    </xf>
    <xf numFmtId="4" fontId="10" fillId="0" borderId="5" xfId="0" applyNumberFormat="1" applyFont="1" applyFill="1" applyBorder="1" applyAlignment="1">
      <alignment horizontal="center" vertical="center"/>
    </xf>
    <xf numFmtId="4" fontId="10" fillId="0" borderId="5" xfId="0" applyNumberFormat="1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vertical="center"/>
    </xf>
    <xf numFmtId="49" fontId="9" fillId="9" borderId="2" xfId="0" applyNumberFormat="1" applyFont="1" applyFill="1" applyBorder="1" applyAlignment="1">
      <alignment vertical="center"/>
    </xf>
    <xf numFmtId="49" fontId="10" fillId="9" borderId="3" xfId="0" applyNumberFormat="1" applyFont="1" applyFill="1" applyBorder="1" applyAlignment="1">
      <alignment vertical="center"/>
    </xf>
    <xf numFmtId="0" fontId="11" fillId="0" borderId="5" xfId="0" applyFont="1" applyFill="1" applyBorder="1" applyAlignment="1">
      <alignment horizontal="center" vertical="center" wrapText="1"/>
    </xf>
    <xf numFmtId="4" fontId="12" fillId="0" borderId="5" xfId="0" applyNumberFormat="1" applyFont="1" applyFill="1" applyBorder="1" applyAlignment="1">
      <alignment horizontal="center" vertical="center"/>
    </xf>
    <xf numFmtId="4" fontId="4" fillId="0" borderId="5" xfId="0" applyNumberFormat="1" applyFont="1" applyFill="1" applyBorder="1" applyAlignment="1">
      <alignment horizontal="center" vertical="center"/>
    </xf>
    <xf numFmtId="49" fontId="10" fillId="0" borderId="5" xfId="0" applyNumberFormat="1" applyFont="1" applyFill="1" applyBorder="1" applyAlignment="1">
      <alignment horizontal="left" vertical="center"/>
    </xf>
    <xf numFmtId="49" fontId="10" fillId="2" borderId="5" xfId="0" applyNumberFormat="1" applyFont="1" applyFill="1" applyBorder="1" applyAlignment="1">
      <alignment vertical="center"/>
    </xf>
    <xf numFmtId="4" fontId="10" fillId="2" borderId="5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vertical="center"/>
    </xf>
    <xf numFmtId="0" fontId="11" fillId="0" borderId="5" xfId="0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4" fontId="4" fillId="2" borderId="5" xfId="0" applyNumberFormat="1" applyFont="1" applyFill="1" applyBorder="1" applyAlignment="1">
      <alignment horizontal="center" vertical="center"/>
    </xf>
    <xf numFmtId="49" fontId="10" fillId="2" borderId="5" xfId="0" applyNumberFormat="1" applyFont="1" applyFill="1" applyBorder="1" applyAlignment="1">
      <alignment horizontal="left" vertical="center"/>
    </xf>
    <xf numFmtId="0" fontId="8" fillId="0" borderId="5" xfId="0" applyNumberFormat="1" applyFont="1" applyFill="1" applyBorder="1" applyAlignment="1" applyProtection="1">
      <alignment horizontal="left" vertical="center"/>
    </xf>
    <xf numFmtId="4" fontId="4" fillId="0" borderId="5" xfId="0" applyNumberFormat="1" applyFont="1" applyFill="1" applyBorder="1" applyAlignment="1" applyProtection="1">
      <alignment horizontal="right" vertical="center"/>
    </xf>
    <xf numFmtId="164" fontId="4" fillId="0" borderId="5" xfId="4" applyNumberFormat="1" applyFont="1" applyBorder="1" applyAlignment="1">
      <alignment vertical="center"/>
    </xf>
    <xf numFmtId="164" fontId="4" fillId="0" borderId="5" xfId="4" applyNumberFormat="1" applyFont="1" applyBorder="1" applyAlignment="1">
      <alignment horizontal="center" vertical="center"/>
    </xf>
    <xf numFmtId="166" fontId="4" fillId="0" borderId="5" xfId="4" applyNumberFormat="1" applyFont="1" applyBorder="1" applyAlignment="1">
      <alignment vertical="center"/>
    </xf>
    <xf numFmtId="0" fontId="4" fillId="0" borderId="0" xfId="4" applyFont="1" applyAlignment="1">
      <alignment horizontal="center" vertical="center"/>
    </xf>
    <xf numFmtId="166" fontId="4" fillId="2" borderId="5" xfId="4" applyNumberFormat="1" applyFont="1" applyFill="1" applyBorder="1" applyAlignment="1">
      <alignment horizontal="right" vertical="center"/>
    </xf>
    <xf numFmtId="0" fontId="4" fillId="0" borderId="0" xfId="4" applyAlignment="1">
      <alignment vertical="center"/>
    </xf>
    <xf numFmtId="164" fontId="4" fillId="0" borderId="5" xfId="4" applyNumberFormat="1" applyFont="1" applyFill="1" applyBorder="1" applyAlignment="1">
      <alignment vertical="center"/>
    </xf>
    <xf numFmtId="164" fontId="4" fillId="0" borderId="5" xfId="4" applyNumberFormat="1" applyFont="1" applyFill="1" applyBorder="1" applyAlignment="1">
      <alignment vertical="center" wrapText="1"/>
    </xf>
    <xf numFmtId="164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10" fontId="4" fillId="0" borderId="5" xfId="2" applyNumberFormat="1" applyFont="1" applyBorder="1" applyAlignment="1">
      <alignment horizontal="center" vertical="center"/>
    </xf>
    <xf numFmtId="9" fontId="4" fillId="0" borderId="5" xfId="2" applyFont="1" applyBorder="1" applyAlignment="1">
      <alignment horizontal="center" vertical="center"/>
    </xf>
    <xf numFmtId="166" fontId="13" fillId="5" borderId="3" xfId="0" applyNumberFormat="1" applyFont="1" applyFill="1" applyBorder="1" applyAlignment="1">
      <alignment vertical="center"/>
    </xf>
    <xf numFmtId="166" fontId="13" fillId="5" borderId="4" xfId="0" applyNumberFormat="1" applyFont="1" applyFill="1" applyBorder="1" applyAlignment="1">
      <alignment vertical="center"/>
    </xf>
    <xf numFmtId="9" fontId="4" fillId="0" borderId="9" xfId="2" applyFont="1" applyBorder="1" applyAlignment="1">
      <alignment horizontal="center" vertical="center"/>
    </xf>
    <xf numFmtId="164" fontId="4" fillId="12" borderId="0" xfId="0" applyNumberFormat="1" applyFont="1" applyFill="1" applyAlignment="1">
      <alignment horizontal="right" vertical="center"/>
    </xf>
    <xf numFmtId="164" fontId="4" fillId="12" borderId="0" xfId="0" applyNumberFormat="1" applyFont="1" applyFill="1" applyAlignment="1">
      <alignment vertical="center"/>
    </xf>
    <xf numFmtId="43" fontId="4" fillId="12" borderId="0" xfId="1" applyFont="1" applyFill="1" applyBorder="1" applyAlignment="1">
      <alignment vertical="center"/>
    </xf>
    <xf numFmtId="0" fontId="14" fillId="0" borderId="0" xfId="0" applyFont="1" applyAlignment="1">
      <alignment horizontal="right" vertical="center"/>
    </xf>
    <xf numFmtId="9" fontId="14" fillId="0" borderId="5" xfId="2" applyFont="1" applyBorder="1" applyAlignment="1">
      <alignment horizontal="center" vertical="center"/>
    </xf>
    <xf numFmtId="164" fontId="14" fillId="0" borderId="0" xfId="0" applyNumberFormat="1" applyFont="1" applyAlignment="1">
      <alignment vertical="center"/>
    </xf>
    <xf numFmtId="4" fontId="14" fillId="0" borderId="0" xfId="0" applyNumberFormat="1" applyFont="1" applyBorder="1" applyAlignment="1">
      <alignment vertical="center"/>
    </xf>
    <xf numFmtId="168" fontId="4" fillId="0" borderId="0" xfId="0" applyNumberFormat="1" applyFont="1" applyAlignment="1">
      <alignment horizontal="right" vertical="center"/>
    </xf>
    <xf numFmtId="164" fontId="14" fillId="0" borderId="0" xfId="0" applyNumberFormat="1" applyFont="1" applyAlignment="1">
      <alignment horizontal="right" vertical="center"/>
    </xf>
    <xf numFmtId="166" fontId="4" fillId="2" borderId="2" xfId="4" applyNumberFormat="1" applyFont="1" applyFill="1" applyBorder="1" applyAlignment="1">
      <alignment horizontal="center" vertical="center"/>
    </xf>
    <xf numFmtId="166" fontId="4" fillId="2" borderId="3" xfId="4" applyNumberFormat="1" applyFont="1" applyFill="1" applyBorder="1" applyAlignment="1">
      <alignment horizontal="center" vertical="center"/>
    </xf>
    <xf numFmtId="166" fontId="4" fillId="2" borderId="4" xfId="4" applyNumberFormat="1" applyFont="1" applyFill="1" applyBorder="1" applyAlignment="1">
      <alignment horizontal="center" vertical="center"/>
    </xf>
    <xf numFmtId="164" fontId="13" fillId="5" borderId="2" xfId="0" applyNumberFormat="1" applyFont="1" applyFill="1" applyBorder="1" applyAlignment="1">
      <alignment horizontal="center" vertical="center"/>
    </xf>
    <xf numFmtId="164" fontId="13" fillId="5" borderId="3" xfId="0" applyNumberFormat="1" applyFont="1" applyFill="1" applyBorder="1" applyAlignment="1">
      <alignment horizontal="center" vertical="center"/>
    </xf>
    <xf numFmtId="164" fontId="15" fillId="0" borderId="0" xfId="0" applyNumberFormat="1" applyFont="1" applyBorder="1" applyAlignment="1">
      <alignment horizontal="right" vertical="center"/>
    </xf>
    <xf numFmtId="0" fontId="4" fillId="11" borderId="2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4" fillId="11" borderId="4" xfId="0" applyFont="1" applyFill="1" applyBorder="1" applyAlignment="1">
      <alignment horizontal="center" vertical="center"/>
    </xf>
    <xf numFmtId="164" fontId="4" fillId="10" borderId="2" xfId="0" applyNumberFormat="1" applyFont="1" applyFill="1" applyBorder="1" applyAlignment="1">
      <alignment horizontal="center" vertical="center"/>
    </xf>
    <xf numFmtId="164" fontId="4" fillId="10" borderId="3" xfId="0" applyNumberFormat="1" applyFont="1" applyFill="1" applyBorder="1" applyAlignment="1">
      <alignment horizontal="center" vertical="center"/>
    </xf>
    <xf numFmtId="164" fontId="4" fillId="10" borderId="4" xfId="0" applyNumberFormat="1" applyFont="1" applyFill="1" applyBorder="1" applyAlignment="1">
      <alignment horizontal="center" vertical="center"/>
    </xf>
    <xf numFmtId="0" fontId="4" fillId="10" borderId="5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43" fontId="4" fillId="0" borderId="7" xfId="1" applyFont="1" applyBorder="1" applyAlignment="1">
      <alignment horizontal="center" vertical="center" wrapText="1"/>
    </xf>
    <xf numFmtId="43" fontId="4" fillId="0" borderId="9" xfId="1" applyFont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64" fontId="7" fillId="4" borderId="5" xfId="0" applyNumberFormat="1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164" fontId="7" fillId="5" borderId="5" xfId="0" applyNumberFormat="1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/>
    </xf>
    <xf numFmtId="164" fontId="13" fillId="13" borderId="0" xfId="0" applyNumberFormat="1" applyFont="1" applyFill="1" applyAlignment="1">
      <alignment horizontal="right" vertical="center"/>
    </xf>
    <xf numFmtId="164" fontId="17" fillId="0" borderId="5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3" fontId="3" fillId="0" borderId="11" xfId="1" applyFont="1" applyBorder="1" applyAlignment="1">
      <alignment horizontal="center" vertical="center"/>
    </xf>
    <xf numFmtId="164" fontId="3" fillId="0" borderId="11" xfId="0" applyNumberFormat="1" applyFont="1" applyBorder="1" applyAlignment="1">
      <alignment vertical="center"/>
    </xf>
    <xf numFmtId="164" fontId="3" fillId="0" borderId="12" xfId="0" applyNumberFormat="1" applyFont="1" applyBorder="1" applyAlignment="1">
      <alignment vertical="center"/>
    </xf>
    <xf numFmtId="164" fontId="13" fillId="13" borderId="1" xfId="0" applyNumberFormat="1" applyFont="1" applyFill="1" applyBorder="1" applyAlignment="1">
      <alignment vertical="center"/>
    </xf>
    <xf numFmtId="0" fontId="3" fillId="13" borderId="0" xfId="0" applyFont="1" applyFill="1" applyBorder="1" applyAlignment="1">
      <alignment horizontal="center" vertical="center"/>
    </xf>
    <xf numFmtId="43" fontId="3" fillId="13" borderId="0" xfId="1" applyFont="1" applyFill="1" applyBorder="1" applyAlignment="1">
      <alignment horizontal="center" vertical="center"/>
    </xf>
    <xf numFmtId="164" fontId="3" fillId="13" borderId="0" xfId="0" applyNumberFormat="1" applyFont="1" applyFill="1" applyBorder="1" applyAlignment="1">
      <alignment vertical="center"/>
    </xf>
    <xf numFmtId="164" fontId="3" fillId="13" borderId="13" xfId="0" applyNumberFormat="1" applyFont="1" applyFill="1" applyBorder="1" applyAlignment="1">
      <alignment vertical="center"/>
    </xf>
    <xf numFmtId="164" fontId="13" fillId="2" borderId="14" xfId="0" applyNumberFormat="1" applyFont="1" applyFill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43" fontId="3" fillId="0" borderId="15" xfId="1" applyFont="1" applyBorder="1" applyAlignment="1">
      <alignment horizontal="center" vertical="center"/>
    </xf>
    <xf numFmtId="164" fontId="3" fillId="0" borderId="15" xfId="0" applyNumberFormat="1" applyFont="1" applyBorder="1" applyAlignment="1">
      <alignment vertical="center"/>
    </xf>
    <xf numFmtId="164" fontId="3" fillId="0" borderId="16" xfId="0" applyNumberFormat="1" applyFont="1" applyBorder="1" applyAlignment="1">
      <alignment vertical="center"/>
    </xf>
    <xf numFmtId="164" fontId="13" fillId="2" borderId="10" xfId="0" applyNumberFormat="1" applyFont="1" applyFill="1" applyBorder="1" applyAlignment="1">
      <alignment vertical="center"/>
    </xf>
    <xf numFmtId="166" fontId="4" fillId="13" borderId="5" xfId="0" applyNumberFormat="1" applyFont="1" applyFill="1" applyBorder="1" applyAlignment="1">
      <alignment vertical="center"/>
    </xf>
    <xf numFmtId="164" fontId="18" fillId="0" borderId="17" xfId="0" applyNumberFormat="1" applyFont="1" applyFill="1" applyBorder="1" applyAlignment="1">
      <alignment horizontal="center" vertical="center"/>
    </xf>
    <xf numFmtId="164" fontId="18" fillId="0" borderId="18" xfId="0" applyNumberFormat="1" applyFont="1" applyFill="1" applyBorder="1" applyAlignment="1">
      <alignment horizontal="center" vertical="center"/>
    </xf>
    <xf numFmtId="164" fontId="18" fillId="0" borderId="19" xfId="0" applyNumberFormat="1" applyFont="1" applyFill="1" applyBorder="1" applyAlignment="1">
      <alignment horizontal="center" vertical="center"/>
    </xf>
    <xf numFmtId="164" fontId="18" fillId="0" borderId="20" xfId="0" applyNumberFormat="1" applyFont="1" applyFill="1" applyBorder="1" applyAlignment="1">
      <alignment horizontal="center" vertical="center"/>
    </xf>
    <xf numFmtId="164" fontId="18" fillId="0" borderId="21" xfId="0" applyNumberFormat="1" applyFont="1" applyFill="1" applyBorder="1" applyAlignment="1">
      <alignment horizontal="center" vertical="center"/>
    </xf>
    <xf numFmtId="164" fontId="18" fillId="0" borderId="22" xfId="0" applyNumberFormat="1" applyFont="1" applyFill="1" applyBorder="1" applyAlignment="1">
      <alignment horizontal="center" vertical="center"/>
    </xf>
    <xf numFmtId="43" fontId="3" fillId="0" borderId="0" xfId="1" applyFont="1" applyAlignment="1">
      <alignment vertical="center"/>
    </xf>
    <xf numFmtId="0" fontId="4" fillId="0" borderId="5" xfId="4" applyNumberFormat="1" applyFont="1" applyFill="1" applyBorder="1" applyAlignment="1" applyProtection="1">
      <alignment horizontal="right" vertical="center"/>
    </xf>
    <xf numFmtId="43" fontId="4" fillId="2" borderId="5" xfId="1" applyFont="1" applyFill="1" applyBorder="1" applyAlignment="1" applyProtection="1">
      <alignment horizontal="center" vertical="center"/>
    </xf>
    <xf numFmtId="43" fontId="4" fillId="0" borderId="5" xfId="1" applyFont="1" applyFill="1" applyBorder="1" applyAlignment="1" applyProtection="1">
      <alignment horizontal="center" vertical="center"/>
    </xf>
    <xf numFmtId="0" fontId="4" fillId="2" borderId="5" xfId="4" applyNumberFormat="1" applyFont="1" applyFill="1" applyBorder="1" applyAlignment="1" applyProtection="1">
      <alignment horizontal="right" vertical="center"/>
    </xf>
    <xf numFmtId="43" fontId="4" fillId="2" borderId="5" xfId="1" applyFont="1" applyFill="1" applyBorder="1" applyAlignment="1" applyProtection="1">
      <alignment horizontal="center" vertical="center"/>
    </xf>
    <xf numFmtId="43" fontId="4" fillId="0" borderId="5" xfId="1" applyFont="1" applyFill="1" applyBorder="1" applyAlignment="1" applyProtection="1">
      <alignment horizontal="center" vertical="center"/>
    </xf>
    <xf numFmtId="0" fontId="4" fillId="0" borderId="5" xfId="4" applyNumberFormat="1" applyFont="1" applyFill="1" applyBorder="1" applyAlignment="1" applyProtection="1">
      <alignment horizontal="right" vertical="center"/>
    </xf>
    <xf numFmtId="0" fontId="10" fillId="9" borderId="3" xfId="4" applyFont="1" applyFill="1" applyBorder="1" applyAlignment="1">
      <alignment vertical="center"/>
    </xf>
    <xf numFmtId="49" fontId="10" fillId="9" borderId="3" xfId="4" applyNumberFormat="1" applyFont="1" applyFill="1" applyBorder="1" applyAlignment="1">
      <alignment vertical="center"/>
    </xf>
    <xf numFmtId="4" fontId="10" fillId="0" borderId="5" xfId="4" applyNumberFormat="1" applyFont="1" applyFill="1" applyBorder="1" applyAlignment="1">
      <alignment vertical="center"/>
    </xf>
    <xf numFmtId="4" fontId="12" fillId="0" borderId="5" xfId="4" applyNumberFormat="1" applyFont="1" applyFill="1" applyBorder="1" applyAlignment="1">
      <alignment vertical="center"/>
    </xf>
    <xf numFmtId="4" fontId="4" fillId="0" borderId="5" xfId="4" applyNumberFormat="1" applyFont="1" applyFill="1" applyBorder="1" applyAlignment="1">
      <alignment horizontal="right" vertical="center"/>
    </xf>
    <xf numFmtId="167" fontId="10" fillId="0" borderId="5" xfId="27" applyFont="1" applyFill="1" applyBorder="1" applyAlignment="1">
      <alignment vertical="center"/>
    </xf>
    <xf numFmtId="4" fontId="4" fillId="2" borderId="5" xfId="4" applyNumberFormat="1" applyFont="1" applyFill="1" applyBorder="1" applyAlignment="1">
      <alignment horizontal="right" vertical="center"/>
    </xf>
    <xf numFmtId="43" fontId="4" fillId="2" borderId="5" xfId="1" applyFont="1" applyFill="1" applyBorder="1" applyAlignment="1" applyProtection="1">
      <alignment horizontal="center" vertical="center"/>
    </xf>
    <xf numFmtId="4" fontId="10" fillId="2" borderId="5" xfId="4" applyNumberFormat="1" applyFont="1" applyFill="1" applyBorder="1" applyAlignment="1">
      <alignment vertical="center"/>
    </xf>
    <xf numFmtId="0" fontId="4" fillId="0" borderId="5" xfId="4" applyNumberFormat="1" applyFont="1" applyFill="1" applyBorder="1" applyAlignment="1" applyProtection="1">
      <alignment horizontal="right" vertical="center"/>
    </xf>
    <xf numFmtId="43" fontId="4" fillId="2" borderId="5" xfId="1" applyFont="1" applyFill="1" applyBorder="1" applyAlignment="1" applyProtection="1">
      <alignment horizontal="center" vertical="center"/>
    </xf>
    <xf numFmtId="0" fontId="4" fillId="2" borderId="5" xfId="4" applyNumberFormat="1" applyFont="1" applyFill="1" applyBorder="1" applyAlignment="1" applyProtection="1">
      <alignment horizontal="right" vertical="center"/>
    </xf>
    <xf numFmtId="4" fontId="10" fillId="2" borderId="5" xfId="4" applyNumberFormat="1" applyFont="1" applyFill="1" applyBorder="1" applyAlignment="1">
      <alignment vertical="center"/>
    </xf>
    <xf numFmtId="43" fontId="4" fillId="2" borderId="5" xfId="1" applyFont="1" applyFill="1" applyBorder="1" applyAlignment="1" applyProtection="1">
      <alignment horizontal="center" vertical="center"/>
    </xf>
    <xf numFmtId="43" fontId="4" fillId="0" borderId="5" xfId="1" applyFont="1" applyFill="1" applyBorder="1" applyAlignment="1" applyProtection="1">
      <alignment horizontal="center" vertical="center"/>
    </xf>
    <xf numFmtId="166" fontId="4" fillId="0" borderId="5" xfId="4" applyNumberFormat="1" applyFont="1" applyBorder="1" applyAlignment="1">
      <alignment vertical="center"/>
    </xf>
    <xf numFmtId="166" fontId="4" fillId="2" borderId="5" xfId="4" applyNumberFormat="1" applyFont="1" applyFill="1" applyBorder="1" applyAlignment="1">
      <alignment vertical="center"/>
    </xf>
  </cellXfs>
  <cellStyles count="46">
    <cellStyle name="Millares" xfId="1" builtinId="3"/>
    <cellStyle name="Millares 10" xfId="5"/>
    <cellStyle name="Millares 2" xfId="3"/>
    <cellStyle name="Millares 2 2" xfId="27"/>
    <cellStyle name="Millares 3" xfId="6"/>
    <cellStyle name="Millares 4" xfId="7"/>
    <cellStyle name="Millares 4 2" xfId="28"/>
    <cellStyle name="Millares 5" xfId="8"/>
    <cellStyle name="Millares 5 2" xfId="29"/>
    <cellStyle name="Millares 6" xfId="9"/>
    <cellStyle name="Millares 6 2" xfId="30"/>
    <cellStyle name="Millares 7" xfId="10"/>
    <cellStyle name="Millares 7 2" xfId="31"/>
    <cellStyle name="Millares 8" xfId="11"/>
    <cellStyle name="Millares 8 2" xfId="32"/>
    <cellStyle name="Millares 9" xfId="12"/>
    <cellStyle name="Millares 9 2" xfId="13"/>
    <cellStyle name="Normal" xfId="0" builtinId="0"/>
    <cellStyle name="Normal 2" xfId="14"/>
    <cellStyle name="Normal 2 2" xfId="4"/>
    <cellStyle name="Normal 2 2 2" xfId="15"/>
    <cellStyle name="Normal 2 2 2 2" xfId="34"/>
    <cellStyle name="Normal 2 3" xfId="33"/>
    <cellStyle name="Normal 3" xfId="16"/>
    <cellStyle name="Normal 3 2" xfId="35"/>
    <cellStyle name="Normal 4" xfId="17"/>
    <cellStyle name="Normal 4 2" xfId="36"/>
    <cellStyle name="Normal 5" xfId="18"/>
    <cellStyle name="Normal 5 2" xfId="19"/>
    <cellStyle name="Normal 5 2 2" xfId="20"/>
    <cellStyle name="Normal 5 2 2 2" xfId="39"/>
    <cellStyle name="Normal 5 2 3" xfId="38"/>
    <cellStyle name="Normal 5 3" xfId="37"/>
    <cellStyle name="Normal 6" xfId="21"/>
    <cellStyle name="Normal 6 2" xfId="40"/>
    <cellStyle name="Normal 7" xfId="22"/>
    <cellStyle name="Normal 7 2" xfId="23"/>
    <cellStyle name="Normal 7 2 2" xfId="42"/>
    <cellStyle name="Normal 7 3" xfId="24"/>
    <cellStyle name="Normal 7 3 2" xfId="43"/>
    <cellStyle name="Normal 7 4" xfId="41"/>
    <cellStyle name="Normal 8" xfId="25"/>
    <cellStyle name="Normal 8 2" xfId="44"/>
    <cellStyle name="Normal 9" xfId="26"/>
    <cellStyle name="Normal 9 2" xfId="45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13048</xdr:colOff>
      <xdr:row>1</xdr:row>
      <xdr:rowOff>169623</xdr:rowOff>
    </xdr:from>
    <xdr:to>
      <xdr:col>1</xdr:col>
      <xdr:colOff>678493</xdr:colOff>
      <xdr:row>3</xdr:row>
      <xdr:rowOff>560279</xdr:rowOff>
    </xdr:to>
    <xdr:sp macro="" textlink="">
      <xdr:nvSpPr>
        <xdr:cNvPr id="2" name="Rectangle 23" descr="logoopcion1"/>
        <xdr:cNvSpPr>
          <a:spLocks noChangeArrowheads="1"/>
        </xdr:cNvSpPr>
      </xdr:nvSpPr>
      <xdr:spPr bwMode="auto">
        <a:xfrm>
          <a:off x="13048" y="260959"/>
          <a:ext cx="756781" cy="716854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135"/>
  <sheetViews>
    <sheetView tabSelected="1" zoomScale="70" zoomScaleNormal="70" zoomScaleSheetLayoutView="73" workbookViewId="0">
      <selection activeCell="C139" sqref="C139"/>
    </sheetView>
  </sheetViews>
  <sheetFormatPr baseColWidth="10" defaultColWidth="11" defaultRowHeight="18.75" x14ac:dyDescent="0.2"/>
  <cols>
    <col min="1" max="1" width="1.42578125" style="1" customWidth="1"/>
    <col min="2" max="2" width="11" style="1" bestFit="1" customWidth="1"/>
    <col min="3" max="3" width="59.85546875" style="1" customWidth="1"/>
    <col min="4" max="4" width="9.28515625" style="2" bestFit="1" customWidth="1"/>
    <col min="5" max="5" width="13.85546875" style="3" bestFit="1" customWidth="1"/>
    <col min="6" max="6" width="1.7109375" style="2" customWidth="1"/>
    <col min="7" max="9" width="15.7109375" style="4" customWidth="1"/>
    <col min="10" max="10" width="0.85546875" style="4" customWidth="1"/>
    <col min="11" max="11" width="17.42578125" style="4" customWidth="1"/>
    <col min="12" max="12" width="1.7109375" style="4" customWidth="1"/>
    <col min="13" max="15" width="15.7109375" style="4" customWidth="1"/>
    <col min="16" max="16" width="0.85546875" style="4" customWidth="1"/>
    <col min="17" max="17" width="18.5703125" style="4" customWidth="1"/>
    <col min="18" max="18" width="0.85546875" style="4" customWidth="1"/>
    <col min="19" max="16384" width="11" style="1"/>
  </cols>
  <sheetData>
    <row r="1" spans="2:18" ht="8.1" customHeight="1" thickBot="1" x14ac:dyDescent="0.25"/>
    <row r="2" spans="2:18" ht="18.75" customHeight="1" thickBot="1" x14ac:dyDescent="0.25">
      <c r="C2" s="135" t="s">
        <v>0</v>
      </c>
      <c r="D2" s="135"/>
      <c r="E2" s="135"/>
      <c r="G2" s="155" t="s">
        <v>181</v>
      </c>
      <c r="H2" s="156"/>
      <c r="I2" s="156"/>
      <c r="J2" s="156"/>
      <c r="K2" s="157"/>
      <c r="M2" s="158" t="s">
        <v>1</v>
      </c>
      <c r="N2" s="159"/>
      <c r="O2" s="159"/>
      <c r="P2" s="159"/>
      <c r="Q2" s="160"/>
    </row>
    <row r="3" spans="2:18" ht="8.1" customHeight="1" x14ac:dyDescent="0.2">
      <c r="C3" s="134" t="s">
        <v>2</v>
      </c>
      <c r="D3" s="134"/>
      <c r="E3" s="134"/>
    </row>
    <row r="4" spans="2:18" ht="30.75" customHeight="1" x14ac:dyDescent="0.2">
      <c r="C4" s="134"/>
      <c r="D4" s="134"/>
      <c r="E4" s="134"/>
      <c r="G4" s="136" t="s">
        <v>3</v>
      </c>
      <c r="H4" s="136"/>
      <c r="I4" s="5" t="s">
        <v>4</v>
      </c>
      <c r="K4" s="6"/>
      <c r="M4" s="136" t="s">
        <v>3</v>
      </c>
      <c r="N4" s="136"/>
      <c r="O4" s="5" t="s">
        <v>4</v>
      </c>
      <c r="Q4" s="7"/>
    </row>
    <row r="5" spans="2:18" ht="8.1" customHeight="1" x14ac:dyDescent="0.2">
      <c r="C5" s="134"/>
      <c r="D5" s="134"/>
      <c r="E5" s="134"/>
    </row>
    <row r="6" spans="2:18" ht="19.5" customHeight="1" x14ac:dyDescent="0.2">
      <c r="C6" s="134"/>
      <c r="D6" s="134"/>
      <c r="E6" s="134"/>
      <c r="G6" s="130" t="s">
        <v>5</v>
      </c>
      <c r="H6" s="130" t="s">
        <v>6</v>
      </c>
      <c r="I6" s="132" t="s">
        <v>7</v>
      </c>
      <c r="K6" s="121" t="s">
        <v>178</v>
      </c>
      <c r="M6" s="130" t="s">
        <v>5</v>
      </c>
      <c r="N6" s="130" t="s">
        <v>6</v>
      </c>
      <c r="O6" s="132" t="s">
        <v>7</v>
      </c>
      <c r="Q6" s="121" t="s">
        <v>179</v>
      </c>
    </row>
    <row r="7" spans="2:18" x14ac:dyDescent="0.2">
      <c r="C7" s="8"/>
      <c r="D7" s="1"/>
      <c r="G7" s="131"/>
      <c r="H7" s="131"/>
      <c r="I7" s="133"/>
      <c r="K7" s="122"/>
      <c r="M7" s="131"/>
      <c r="N7" s="131"/>
      <c r="O7" s="133"/>
      <c r="Q7" s="122"/>
    </row>
    <row r="8" spans="2:18" ht="8.1" customHeight="1" x14ac:dyDescent="0.2">
      <c r="B8" s="123" t="s">
        <v>8</v>
      </c>
      <c r="C8" s="123" t="s">
        <v>9</v>
      </c>
      <c r="D8" s="123" t="s">
        <v>10</v>
      </c>
      <c r="E8" s="125" t="s">
        <v>172</v>
      </c>
      <c r="F8" s="9"/>
      <c r="G8" s="10"/>
      <c r="H8" s="10"/>
      <c r="I8" s="10"/>
      <c r="J8" s="11"/>
      <c r="K8" s="11"/>
      <c r="L8" s="11"/>
      <c r="M8" s="11"/>
      <c r="N8" s="11"/>
      <c r="O8" s="11"/>
      <c r="P8" s="11"/>
      <c r="Q8" s="11"/>
      <c r="R8" s="11"/>
    </row>
    <row r="9" spans="2:18" x14ac:dyDescent="0.2">
      <c r="B9" s="124"/>
      <c r="C9" s="124"/>
      <c r="D9" s="124"/>
      <c r="E9" s="126"/>
      <c r="F9" s="9"/>
      <c r="G9" s="127" t="s">
        <v>11</v>
      </c>
      <c r="H9" s="128"/>
      <c r="I9" s="129"/>
      <c r="J9" s="11"/>
      <c r="K9" s="14" t="s">
        <v>12</v>
      </c>
      <c r="L9" s="15"/>
      <c r="M9" s="127" t="s">
        <v>11</v>
      </c>
      <c r="N9" s="128"/>
      <c r="O9" s="129"/>
      <c r="P9" s="11"/>
      <c r="Q9" s="138" t="s">
        <v>175</v>
      </c>
      <c r="R9" s="11"/>
    </row>
    <row r="10" spans="2:18" ht="8.1" customHeight="1" x14ac:dyDescent="0.2">
      <c r="B10" s="13"/>
      <c r="C10" s="13"/>
      <c r="D10" s="9"/>
      <c r="E10" s="16"/>
      <c r="F10" s="9"/>
      <c r="G10" s="17"/>
      <c r="H10" s="17"/>
      <c r="I10" s="17"/>
      <c r="J10" s="11"/>
      <c r="K10" s="11"/>
      <c r="L10" s="11"/>
      <c r="M10" s="11"/>
      <c r="N10" s="11"/>
      <c r="O10" s="11"/>
      <c r="P10" s="11"/>
      <c r="Q10" s="11"/>
      <c r="R10" s="11"/>
    </row>
    <row r="11" spans="2:18" x14ac:dyDescent="0.2">
      <c r="B11" s="18" t="s">
        <v>13</v>
      </c>
      <c r="C11" s="19" t="s">
        <v>14</v>
      </c>
      <c r="D11" s="20" t="s">
        <v>15</v>
      </c>
      <c r="E11" s="162"/>
      <c r="F11" s="9"/>
      <c r="G11" s="21">
        <v>29119</v>
      </c>
      <c r="H11" s="21">
        <v>0</v>
      </c>
      <c r="I11" s="21">
        <v>29119</v>
      </c>
      <c r="J11" s="22"/>
      <c r="K11" s="23">
        <v>58238</v>
      </c>
      <c r="L11" s="24"/>
      <c r="M11" s="25">
        <f>+$E11*G11</f>
        <v>0</v>
      </c>
      <c r="N11" s="25">
        <f t="shared" ref="N11:O11" si="0">+$E11*H11</f>
        <v>0</v>
      </c>
      <c r="O11" s="25">
        <f t="shared" si="0"/>
        <v>0</v>
      </c>
      <c r="P11" s="24"/>
      <c r="Q11" s="25">
        <f>SUM(M11:P11)</f>
        <v>0</v>
      </c>
      <c r="R11" s="26"/>
    </row>
    <row r="12" spans="2:18" s="28" customFormat="1" ht="25.5" x14ac:dyDescent="0.2">
      <c r="B12" s="29" t="s">
        <v>16</v>
      </c>
      <c r="C12" s="19" t="s">
        <v>17</v>
      </c>
      <c r="D12" s="30" t="s">
        <v>18</v>
      </c>
      <c r="E12" s="165"/>
      <c r="F12" s="31"/>
      <c r="G12" s="21">
        <v>19437.2</v>
      </c>
      <c r="H12" s="21">
        <v>0</v>
      </c>
      <c r="I12" s="21">
        <v>0</v>
      </c>
      <c r="J12" s="32"/>
      <c r="K12" s="33">
        <v>19437.2</v>
      </c>
      <c r="L12" s="34"/>
      <c r="M12" s="25">
        <f t="shared" ref="M12:M19" si="1">+$E12*G12</f>
        <v>0</v>
      </c>
      <c r="N12" s="25">
        <f t="shared" ref="N12:N19" si="2">+$E12*H12</f>
        <v>0</v>
      </c>
      <c r="O12" s="25">
        <f t="shared" ref="O12:O19" si="3">+$E12*I12</f>
        <v>0</v>
      </c>
      <c r="P12" s="24"/>
      <c r="Q12" s="25">
        <f t="shared" ref="Q12:Q19" si="4">SUM(M12:P12)</f>
        <v>0</v>
      </c>
      <c r="R12" s="27"/>
    </row>
    <row r="13" spans="2:18" s="28" customFormat="1" ht="25.5" x14ac:dyDescent="0.2">
      <c r="B13" s="29" t="s">
        <v>19</v>
      </c>
      <c r="C13" s="19" t="s">
        <v>20</v>
      </c>
      <c r="D13" s="30" t="s">
        <v>21</v>
      </c>
      <c r="E13" s="165"/>
      <c r="F13" s="31"/>
      <c r="G13" s="21">
        <v>22628.234999999997</v>
      </c>
      <c r="H13" s="21">
        <v>0</v>
      </c>
      <c r="I13" s="21">
        <v>0</v>
      </c>
      <c r="J13" s="32"/>
      <c r="K13" s="33">
        <v>22628.234999999997</v>
      </c>
      <c r="L13" s="34"/>
      <c r="M13" s="25">
        <f t="shared" si="1"/>
        <v>0</v>
      </c>
      <c r="N13" s="25">
        <f t="shared" si="2"/>
        <v>0</v>
      </c>
      <c r="O13" s="25">
        <f t="shared" si="3"/>
        <v>0</v>
      </c>
      <c r="P13" s="24"/>
      <c r="Q13" s="25">
        <f t="shared" si="4"/>
        <v>0</v>
      </c>
      <c r="R13" s="27"/>
    </row>
    <row r="14" spans="2:18" s="28" customFormat="1" x14ac:dyDescent="0.2">
      <c r="B14" s="29" t="s">
        <v>22</v>
      </c>
      <c r="C14" s="19" t="s">
        <v>23</v>
      </c>
      <c r="D14" s="30" t="s">
        <v>24</v>
      </c>
      <c r="E14" s="165"/>
      <c r="F14" s="31"/>
      <c r="G14" s="21">
        <v>1142.44</v>
      </c>
      <c r="H14" s="21">
        <v>0</v>
      </c>
      <c r="I14" s="21">
        <v>0</v>
      </c>
      <c r="J14" s="32"/>
      <c r="K14" s="33">
        <v>1142.44</v>
      </c>
      <c r="L14" s="34"/>
      <c r="M14" s="25">
        <f t="shared" si="1"/>
        <v>0</v>
      </c>
      <c r="N14" s="25">
        <f t="shared" si="2"/>
        <v>0</v>
      </c>
      <c r="O14" s="25">
        <f t="shared" si="3"/>
        <v>0</v>
      </c>
      <c r="P14" s="24"/>
      <c r="Q14" s="25">
        <f t="shared" si="4"/>
        <v>0</v>
      </c>
      <c r="R14" s="27"/>
    </row>
    <row r="15" spans="2:18" s="28" customFormat="1" x14ac:dyDescent="0.2">
      <c r="B15" s="29" t="s">
        <v>25</v>
      </c>
      <c r="C15" s="36" t="s">
        <v>26</v>
      </c>
      <c r="D15" s="30" t="s">
        <v>24</v>
      </c>
      <c r="E15" s="165"/>
      <c r="F15" s="31"/>
      <c r="G15" s="21">
        <v>184.8</v>
      </c>
      <c r="H15" s="21">
        <v>0</v>
      </c>
      <c r="I15" s="21">
        <v>9.24</v>
      </c>
      <c r="J15" s="32"/>
      <c r="K15" s="33">
        <v>194.04000000000002</v>
      </c>
      <c r="L15" s="34"/>
      <c r="M15" s="25">
        <f t="shared" si="1"/>
        <v>0</v>
      </c>
      <c r="N15" s="25">
        <f t="shared" si="2"/>
        <v>0</v>
      </c>
      <c r="O15" s="25">
        <f t="shared" si="3"/>
        <v>0</v>
      </c>
      <c r="P15" s="24"/>
      <c r="Q15" s="25">
        <f t="shared" si="4"/>
        <v>0</v>
      </c>
      <c r="R15" s="27"/>
    </row>
    <row r="16" spans="2:18" s="28" customFormat="1" ht="25.5" x14ac:dyDescent="0.2">
      <c r="B16" s="29" t="s">
        <v>19</v>
      </c>
      <c r="C16" s="37" t="s">
        <v>27</v>
      </c>
      <c r="D16" s="30" t="s">
        <v>28</v>
      </c>
      <c r="E16" s="163"/>
      <c r="F16" s="31"/>
      <c r="G16" s="21">
        <v>13076.800000000001</v>
      </c>
      <c r="H16" s="21">
        <v>0</v>
      </c>
      <c r="I16" s="21">
        <v>653.84</v>
      </c>
      <c r="J16" s="32"/>
      <c r="K16" s="33">
        <v>13730.640000000001</v>
      </c>
      <c r="L16" s="34"/>
      <c r="M16" s="25">
        <f t="shared" si="1"/>
        <v>0</v>
      </c>
      <c r="N16" s="25">
        <f t="shared" si="2"/>
        <v>0</v>
      </c>
      <c r="O16" s="25">
        <f t="shared" si="3"/>
        <v>0</v>
      </c>
      <c r="P16" s="24"/>
      <c r="Q16" s="25">
        <f t="shared" si="4"/>
        <v>0</v>
      </c>
      <c r="R16" s="27"/>
    </row>
    <row r="17" spans="2:18" s="39" customFormat="1" ht="21" customHeight="1" x14ac:dyDescent="0.2">
      <c r="B17" s="18" t="s">
        <v>29</v>
      </c>
      <c r="C17" s="19" t="s">
        <v>30</v>
      </c>
      <c r="D17" s="40" t="s">
        <v>18</v>
      </c>
      <c r="E17" s="164"/>
      <c r="F17" s="41"/>
      <c r="G17" s="42">
        <v>1417100</v>
      </c>
      <c r="H17" s="42">
        <v>0</v>
      </c>
      <c r="I17" s="42">
        <v>0</v>
      </c>
      <c r="J17" s="43"/>
      <c r="K17" s="44">
        <v>1417100</v>
      </c>
      <c r="L17" s="45"/>
      <c r="M17" s="25">
        <f t="shared" si="1"/>
        <v>0</v>
      </c>
      <c r="N17" s="25">
        <f t="shared" si="2"/>
        <v>0</v>
      </c>
      <c r="O17" s="25">
        <f t="shared" si="3"/>
        <v>0</v>
      </c>
      <c r="P17" s="24"/>
      <c r="Q17" s="25">
        <f t="shared" si="4"/>
        <v>0</v>
      </c>
      <c r="R17" s="46"/>
    </row>
    <row r="18" spans="2:18" s="39" customFormat="1" ht="31.5" customHeight="1" x14ac:dyDescent="0.2">
      <c r="B18" s="18" t="s">
        <v>19</v>
      </c>
      <c r="C18" s="19" t="s">
        <v>31</v>
      </c>
      <c r="D18" s="40" t="s">
        <v>21</v>
      </c>
      <c r="E18" s="164"/>
      <c r="F18" s="41"/>
      <c r="G18" s="42">
        <v>837877.44</v>
      </c>
      <c r="H18" s="42">
        <v>0</v>
      </c>
      <c r="I18" s="42">
        <v>0</v>
      </c>
      <c r="J18" s="43"/>
      <c r="K18" s="44">
        <v>837877.44</v>
      </c>
      <c r="L18" s="45"/>
      <c r="M18" s="25">
        <f t="shared" si="1"/>
        <v>0</v>
      </c>
      <c r="N18" s="25">
        <f t="shared" si="2"/>
        <v>0</v>
      </c>
      <c r="O18" s="25">
        <f t="shared" si="3"/>
        <v>0</v>
      </c>
      <c r="P18" s="24"/>
      <c r="Q18" s="25">
        <f t="shared" si="4"/>
        <v>0</v>
      </c>
      <c r="R18" s="46"/>
    </row>
    <row r="19" spans="2:18" s="39" customFormat="1" x14ac:dyDescent="0.2">
      <c r="B19" s="18" t="s">
        <v>32</v>
      </c>
      <c r="C19" s="19" t="s">
        <v>33</v>
      </c>
      <c r="D19" s="47" t="s">
        <v>34</v>
      </c>
      <c r="E19" s="163"/>
      <c r="F19" s="31"/>
      <c r="G19" s="21">
        <v>287492.24</v>
      </c>
      <c r="H19" s="21">
        <v>0</v>
      </c>
      <c r="I19" s="21">
        <v>0</v>
      </c>
      <c r="J19" s="43"/>
      <c r="K19" s="23">
        <v>287492.24</v>
      </c>
      <c r="L19" s="24"/>
      <c r="M19" s="25">
        <f t="shared" si="1"/>
        <v>0</v>
      </c>
      <c r="N19" s="25">
        <f t="shared" si="2"/>
        <v>0</v>
      </c>
      <c r="O19" s="25">
        <f t="shared" si="3"/>
        <v>0</v>
      </c>
      <c r="P19" s="24"/>
      <c r="Q19" s="25">
        <f t="shared" si="4"/>
        <v>0</v>
      </c>
      <c r="R19" s="26"/>
    </row>
    <row r="20" spans="2:18" ht="18.75" customHeight="1" x14ac:dyDescent="0.2">
      <c r="B20" s="13"/>
      <c r="C20" s="13"/>
      <c r="D20" s="9"/>
      <c r="E20" s="48"/>
      <c r="F20" s="9"/>
      <c r="G20" s="49"/>
      <c r="H20" s="49"/>
      <c r="I20" s="49"/>
      <c r="J20" s="11"/>
      <c r="K20" s="50" t="s">
        <v>35</v>
      </c>
      <c r="L20" s="50"/>
      <c r="M20" s="25">
        <f>SUM(M11:M19)</f>
        <v>0</v>
      </c>
      <c r="N20" s="25">
        <f t="shared" ref="N20:Q20" si="5">SUM(N11:N19)</f>
        <v>0</v>
      </c>
      <c r="O20" s="25">
        <f t="shared" si="5"/>
        <v>0</v>
      </c>
      <c r="P20" s="24"/>
      <c r="Q20" s="25">
        <f t="shared" si="5"/>
        <v>0</v>
      </c>
      <c r="R20" s="11"/>
    </row>
    <row r="21" spans="2:18" ht="8.1" customHeight="1" x14ac:dyDescent="0.2">
      <c r="B21" s="13"/>
      <c r="C21" s="13"/>
      <c r="D21" s="9"/>
      <c r="E21" s="48"/>
      <c r="F21" s="9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</row>
    <row r="22" spans="2:18" x14ac:dyDescent="0.2">
      <c r="B22" s="13"/>
      <c r="C22" s="13"/>
      <c r="D22" s="9"/>
      <c r="E22" s="48"/>
      <c r="F22" s="9"/>
      <c r="G22" s="119" t="s">
        <v>36</v>
      </c>
      <c r="H22" s="119"/>
      <c r="I22" s="119"/>
      <c r="J22" s="11"/>
      <c r="K22" s="14" t="s">
        <v>12</v>
      </c>
      <c r="L22" s="15"/>
      <c r="M22" s="119" t="s">
        <v>36</v>
      </c>
      <c r="N22" s="119"/>
      <c r="O22" s="119"/>
      <c r="P22" s="11"/>
      <c r="Q22" s="138" t="s">
        <v>175</v>
      </c>
      <c r="R22" s="11"/>
    </row>
    <row r="23" spans="2:18" ht="8.1" customHeight="1" x14ac:dyDescent="0.2">
      <c r="B23" s="13"/>
      <c r="C23" s="13"/>
      <c r="D23" s="9"/>
      <c r="E23" s="48"/>
      <c r="F23" s="9"/>
      <c r="G23" s="17"/>
      <c r="H23" s="17"/>
      <c r="I23" s="17"/>
      <c r="J23" s="11"/>
      <c r="K23" s="11"/>
      <c r="L23" s="11"/>
      <c r="M23" s="11"/>
      <c r="N23" s="11"/>
      <c r="O23" s="11"/>
      <c r="P23" s="11"/>
      <c r="Q23" s="11"/>
      <c r="R23" s="11"/>
    </row>
    <row r="24" spans="2:18" ht="25.5" x14ac:dyDescent="0.2">
      <c r="B24" s="18" t="s">
        <v>37</v>
      </c>
      <c r="C24" s="19" t="s">
        <v>38</v>
      </c>
      <c r="D24" s="40" t="s">
        <v>39</v>
      </c>
      <c r="E24" s="166"/>
      <c r="F24" s="9"/>
      <c r="G24" s="51">
        <v>127</v>
      </c>
      <c r="H24" s="51">
        <v>0</v>
      </c>
      <c r="I24" s="51">
        <v>12</v>
      </c>
      <c r="J24" s="11"/>
      <c r="K24" s="25">
        <v>139</v>
      </c>
      <c r="L24" s="24"/>
      <c r="M24" s="25">
        <f t="shared" ref="M24:M38" si="6">+$E24*G24</f>
        <v>0</v>
      </c>
      <c r="N24" s="25">
        <f t="shared" ref="N24:N38" si="7">+$E24*H24</f>
        <v>0</v>
      </c>
      <c r="O24" s="25">
        <f t="shared" ref="O24:O38" si="8">+$E24*I24</f>
        <v>0</v>
      </c>
      <c r="P24" s="24"/>
      <c r="Q24" s="25">
        <f t="shared" ref="Q24:Q38" si="9">SUM(M24:P24)</f>
        <v>0</v>
      </c>
      <c r="R24" s="26"/>
    </row>
    <row r="25" spans="2:18" ht="25.5" x14ac:dyDescent="0.2">
      <c r="B25" s="18" t="s">
        <v>40</v>
      </c>
      <c r="C25" s="19" t="s">
        <v>41</v>
      </c>
      <c r="D25" s="40" t="s">
        <v>42</v>
      </c>
      <c r="E25" s="166"/>
      <c r="F25" s="9"/>
      <c r="G25" s="51">
        <v>14</v>
      </c>
      <c r="H25" s="51">
        <v>0</v>
      </c>
      <c r="I25" s="51">
        <v>2</v>
      </c>
      <c r="J25" s="11"/>
      <c r="K25" s="25">
        <v>16</v>
      </c>
      <c r="L25" s="24"/>
      <c r="M25" s="25">
        <f t="shared" si="6"/>
        <v>0</v>
      </c>
      <c r="N25" s="25">
        <f t="shared" si="7"/>
        <v>0</v>
      </c>
      <c r="O25" s="25">
        <f t="shared" si="8"/>
        <v>0</v>
      </c>
      <c r="P25" s="24"/>
      <c r="Q25" s="25">
        <f t="shared" si="9"/>
        <v>0</v>
      </c>
      <c r="R25" s="26"/>
    </row>
    <row r="26" spans="2:18" s="28" customFormat="1" x14ac:dyDescent="0.2">
      <c r="B26" s="29" t="s">
        <v>43</v>
      </c>
      <c r="C26" s="36" t="s">
        <v>44</v>
      </c>
      <c r="D26" s="30" t="s">
        <v>15</v>
      </c>
      <c r="E26" s="166"/>
      <c r="F26" s="31"/>
      <c r="G26" s="51">
        <v>4460</v>
      </c>
      <c r="H26" s="51">
        <v>0</v>
      </c>
      <c r="I26" s="51">
        <v>533.5</v>
      </c>
      <c r="J26" s="12"/>
      <c r="K26" s="35">
        <v>4993.5</v>
      </c>
      <c r="L26" s="34"/>
      <c r="M26" s="25">
        <f t="shared" si="6"/>
        <v>0</v>
      </c>
      <c r="N26" s="25">
        <f t="shared" si="7"/>
        <v>0</v>
      </c>
      <c r="O26" s="25">
        <f t="shared" si="8"/>
        <v>0</v>
      </c>
      <c r="P26" s="24"/>
      <c r="Q26" s="25">
        <f t="shared" si="9"/>
        <v>0</v>
      </c>
      <c r="R26" s="27"/>
    </row>
    <row r="27" spans="2:18" s="28" customFormat="1" x14ac:dyDescent="0.2">
      <c r="B27" s="52" t="s">
        <v>45</v>
      </c>
      <c r="C27" s="36" t="s">
        <v>46</v>
      </c>
      <c r="D27" s="30" t="s">
        <v>47</v>
      </c>
      <c r="E27" s="166"/>
      <c r="F27" s="31"/>
      <c r="G27" s="51">
        <v>434700</v>
      </c>
      <c r="H27" s="51">
        <v>0</v>
      </c>
      <c r="I27" s="51">
        <v>0</v>
      </c>
      <c r="J27" s="12"/>
      <c r="K27" s="35">
        <v>434700</v>
      </c>
      <c r="L27" s="34"/>
      <c r="M27" s="25">
        <f t="shared" si="6"/>
        <v>0</v>
      </c>
      <c r="N27" s="25">
        <f t="shared" si="7"/>
        <v>0</v>
      </c>
      <c r="O27" s="25">
        <f t="shared" si="8"/>
        <v>0</v>
      </c>
      <c r="P27" s="24"/>
      <c r="Q27" s="25">
        <f t="shared" si="9"/>
        <v>0</v>
      </c>
      <c r="R27" s="27"/>
    </row>
    <row r="28" spans="2:18" s="28" customFormat="1" ht="25.5" x14ac:dyDescent="0.2">
      <c r="B28" s="52" t="s">
        <v>48</v>
      </c>
      <c r="C28" s="36" t="s">
        <v>49</v>
      </c>
      <c r="D28" s="30" t="s">
        <v>47</v>
      </c>
      <c r="E28" s="166"/>
      <c r="F28" s="31"/>
      <c r="G28" s="51">
        <v>0</v>
      </c>
      <c r="H28" s="51">
        <v>434700</v>
      </c>
      <c r="I28" s="51">
        <v>0</v>
      </c>
      <c r="J28" s="12"/>
      <c r="K28" s="35">
        <v>434700</v>
      </c>
      <c r="L28" s="34"/>
      <c r="M28" s="25">
        <f t="shared" si="6"/>
        <v>0</v>
      </c>
      <c r="N28" s="25">
        <f t="shared" si="7"/>
        <v>0</v>
      </c>
      <c r="O28" s="25">
        <f t="shared" si="8"/>
        <v>0</v>
      </c>
      <c r="P28" s="24"/>
      <c r="Q28" s="25">
        <f t="shared" si="9"/>
        <v>0</v>
      </c>
      <c r="R28" s="27"/>
    </row>
    <row r="29" spans="2:18" s="28" customFormat="1" x14ac:dyDescent="0.2">
      <c r="B29" s="29" t="s">
        <v>50</v>
      </c>
      <c r="C29" s="36" t="s">
        <v>51</v>
      </c>
      <c r="D29" s="47" t="s">
        <v>39</v>
      </c>
      <c r="E29" s="166"/>
      <c r="F29" s="31"/>
      <c r="G29" s="51">
        <v>1600</v>
      </c>
      <c r="H29" s="51">
        <v>0</v>
      </c>
      <c r="I29" s="51">
        <v>1680</v>
      </c>
      <c r="J29" s="12"/>
      <c r="K29" s="35">
        <v>3280</v>
      </c>
      <c r="L29" s="34"/>
      <c r="M29" s="25">
        <f t="shared" si="6"/>
        <v>0</v>
      </c>
      <c r="N29" s="25">
        <f t="shared" si="7"/>
        <v>0</v>
      </c>
      <c r="O29" s="25">
        <f t="shared" si="8"/>
        <v>0</v>
      </c>
      <c r="P29" s="24"/>
      <c r="Q29" s="25">
        <f t="shared" si="9"/>
        <v>0</v>
      </c>
      <c r="R29" s="27"/>
    </row>
    <row r="30" spans="2:18" s="28" customFormat="1" x14ac:dyDescent="0.2">
      <c r="B30" s="29" t="s">
        <v>52</v>
      </c>
      <c r="C30" s="36" t="s">
        <v>53</v>
      </c>
      <c r="D30" s="47" t="s">
        <v>42</v>
      </c>
      <c r="E30" s="166"/>
      <c r="F30" s="31"/>
      <c r="G30" s="51">
        <v>34625</v>
      </c>
      <c r="H30" s="51">
        <v>0</v>
      </c>
      <c r="I30" s="51">
        <v>36354</v>
      </c>
      <c r="J30" s="12"/>
      <c r="K30" s="35">
        <v>70979</v>
      </c>
      <c r="L30" s="34"/>
      <c r="M30" s="25">
        <f t="shared" si="6"/>
        <v>0</v>
      </c>
      <c r="N30" s="25">
        <f t="shared" si="7"/>
        <v>0</v>
      </c>
      <c r="O30" s="25">
        <f t="shared" si="8"/>
        <v>0</v>
      </c>
      <c r="P30" s="24"/>
      <c r="Q30" s="25">
        <f t="shared" si="9"/>
        <v>0</v>
      </c>
      <c r="R30" s="27"/>
    </row>
    <row r="31" spans="2:18" s="28" customFormat="1" x14ac:dyDescent="0.2">
      <c r="B31" s="29" t="s">
        <v>54</v>
      </c>
      <c r="C31" s="36" t="s">
        <v>55</v>
      </c>
      <c r="D31" s="47" t="s">
        <v>42</v>
      </c>
      <c r="E31" s="166"/>
      <c r="F31" s="31"/>
      <c r="G31" s="51">
        <v>706</v>
      </c>
      <c r="H31" s="51">
        <v>0</v>
      </c>
      <c r="I31" s="51">
        <v>0</v>
      </c>
      <c r="J31" s="12"/>
      <c r="K31" s="35">
        <v>706</v>
      </c>
      <c r="L31" s="34"/>
      <c r="M31" s="25">
        <f t="shared" si="6"/>
        <v>0</v>
      </c>
      <c r="N31" s="25">
        <f t="shared" si="7"/>
        <v>0</v>
      </c>
      <c r="O31" s="25">
        <f t="shared" si="8"/>
        <v>0</v>
      </c>
      <c r="P31" s="24"/>
      <c r="Q31" s="25">
        <f t="shared" si="9"/>
        <v>0</v>
      </c>
      <c r="R31" s="27"/>
    </row>
    <row r="32" spans="2:18" s="28" customFormat="1" ht="25.5" x14ac:dyDescent="0.2">
      <c r="B32" s="29" t="s">
        <v>56</v>
      </c>
      <c r="C32" s="36" t="s">
        <v>57</v>
      </c>
      <c r="D32" s="47" t="s">
        <v>42</v>
      </c>
      <c r="E32" s="166"/>
      <c r="F32" s="31"/>
      <c r="G32" s="51">
        <v>2863</v>
      </c>
      <c r="H32" s="51">
        <v>0</v>
      </c>
      <c r="I32" s="51">
        <v>0</v>
      </c>
      <c r="J32" s="12"/>
      <c r="K32" s="35">
        <v>2863</v>
      </c>
      <c r="L32" s="34"/>
      <c r="M32" s="25">
        <f t="shared" si="6"/>
        <v>0</v>
      </c>
      <c r="N32" s="25">
        <f t="shared" si="7"/>
        <v>0</v>
      </c>
      <c r="O32" s="25">
        <f t="shared" si="8"/>
        <v>0</v>
      </c>
      <c r="P32" s="24"/>
      <c r="Q32" s="25">
        <f t="shared" si="9"/>
        <v>0</v>
      </c>
      <c r="R32" s="27"/>
    </row>
    <row r="33" spans="2:18" s="28" customFormat="1" x14ac:dyDescent="0.2">
      <c r="B33" s="29" t="s">
        <v>58</v>
      </c>
      <c r="C33" s="36" t="s">
        <v>59</v>
      </c>
      <c r="D33" s="47" t="s">
        <v>42</v>
      </c>
      <c r="E33" s="166"/>
      <c r="F33" s="31"/>
      <c r="G33" s="51">
        <v>24</v>
      </c>
      <c r="H33" s="51">
        <v>0</v>
      </c>
      <c r="I33" s="51">
        <v>0</v>
      </c>
      <c r="J33" s="12"/>
      <c r="K33" s="35">
        <v>24</v>
      </c>
      <c r="L33" s="34"/>
      <c r="M33" s="25">
        <f t="shared" si="6"/>
        <v>0</v>
      </c>
      <c r="N33" s="25">
        <f t="shared" si="7"/>
        <v>0</v>
      </c>
      <c r="O33" s="25">
        <f t="shared" si="8"/>
        <v>0</v>
      </c>
      <c r="P33" s="24"/>
      <c r="Q33" s="25">
        <f t="shared" si="9"/>
        <v>0</v>
      </c>
      <c r="R33" s="27"/>
    </row>
    <row r="34" spans="2:18" s="28" customFormat="1" x14ac:dyDescent="0.2">
      <c r="B34" s="29" t="s">
        <v>60</v>
      </c>
      <c r="C34" s="36" t="s">
        <v>61</v>
      </c>
      <c r="D34" s="47" t="s">
        <v>42</v>
      </c>
      <c r="E34" s="166"/>
      <c r="F34" s="31"/>
      <c r="G34" s="51">
        <v>4049</v>
      </c>
      <c r="H34" s="51">
        <v>0</v>
      </c>
      <c r="I34" s="51">
        <v>300</v>
      </c>
      <c r="J34" s="12"/>
      <c r="K34" s="35">
        <v>4349</v>
      </c>
      <c r="L34" s="34"/>
      <c r="M34" s="25">
        <f t="shared" si="6"/>
        <v>0</v>
      </c>
      <c r="N34" s="25">
        <f t="shared" si="7"/>
        <v>0</v>
      </c>
      <c r="O34" s="25">
        <f t="shared" si="8"/>
        <v>0</v>
      </c>
      <c r="P34" s="24"/>
      <c r="Q34" s="25">
        <f t="shared" si="9"/>
        <v>0</v>
      </c>
      <c r="R34" s="27"/>
    </row>
    <row r="35" spans="2:18" s="28" customFormat="1" x14ac:dyDescent="0.2">
      <c r="B35" s="29" t="s">
        <v>62</v>
      </c>
      <c r="C35" s="36" t="s">
        <v>63</v>
      </c>
      <c r="D35" s="47" t="s">
        <v>18</v>
      </c>
      <c r="E35" s="166"/>
      <c r="F35" s="31"/>
      <c r="G35" s="51">
        <v>1380</v>
      </c>
      <c r="H35" s="51">
        <v>0</v>
      </c>
      <c r="I35" s="51">
        <v>2760</v>
      </c>
      <c r="J35" s="12"/>
      <c r="K35" s="35">
        <v>4140</v>
      </c>
      <c r="L35" s="34"/>
      <c r="M35" s="25">
        <f t="shared" si="6"/>
        <v>0</v>
      </c>
      <c r="N35" s="25">
        <f t="shared" si="7"/>
        <v>0</v>
      </c>
      <c r="O35" s="25">
        <f t="shared" si="8"/>
        <v>0</v>
      </c>
      <c r="P35" s="24"/>
      <c r="Q35" s="25">
        <f t="shared" si="9"/>
        <v>0</v>
      </c>
      <c r="R35" s="27"/>
    </row>
    <row r="36" spans="2:18" s="39" customFormat="1" ht="25.5" x14ac:dyDescent="0.2">
      <c r="B36" s="18" t="s">
        <v>58</v>
      </c>
      <c r="C36" s="19" t="s">
        <v>64</v>
      </c>
      <c r="D36" s="47" t="s">
        <v>42</v>
      </c>
      <c r="E36" s="167"/>
      <c r="F36" s="41"/>
      <c r="G36" s="51">
        <v>45</v>
      </c>
      <c r="H36" s="51">
        <v>0</v>
      </c>
      <c r="I36" s="51">
        <v>0</v>
      </c>
      <c r="J36" s="53"/>
      <c r="K36" s="25">
        <v>45</v>
      </c>
      <c r="L36" s="24"/>
      <c r="M36" s="25">
        <f t="shared" si="6"/>
        <v>0</v>
      </c>
      <c r="N36" s="25">
        <f t="shared" si="7"/>
        <v>0</v>
      </c>
      <c r="O36" s="25">
        <f t="shared" si="8"/>
        <v>0</v>
      </c>
      <c r="P36" s="24"/>
      <c r="Q36" s="25">
        <f t="shared" si="9"/>
        <v>0</v>
      </c>
      <c r="R36" s="26"/>
    </row>
    <row r="37" spans="2:18" s="39" customFormat="1" x14ac:dyDescent="0.2">
      <c r="B37" s="18" t="s">
        <v>58</v>
      </c>
      <c r="C37" s="19" t="s">
        <v>65</v>
      </c>
      <c r="D37" s="47" t="s">
        <v>42</v>
      </c>
      <c r="E37" s="167"/>
      <c r="F37" s="41"/>
      <c r="G37" s="51">
        <v>19</v>
      </c>
      <c r="H37" s="51">
        <v>0</v>
      </c>
      <c r="I37" s="51">
        <v>0</v>
      </c>
      <c r="J37" s="53"/>
      <c r="K37" s="25">
        <v>19</v>
      </c>
      <c r="L37" s="24"/>
      <c r="M37" s="25">
        <f t="shared" si="6"/>
        <v>0</v>
      </c>
      <c r="N37" s="25">
        <f t="shared" si="7"/>
        <v>0</v>
      </c>
      <c r="O37" s="25">
        <f t="shared" si="8"/>
        <v>0</v>
      </c>
      <c r="P37" s="24"/>
      <c r="Q37" s="25">
        <f t="shared" si="9"/>
        <v>0</v>
      </c>
      <c r="R37" s="26"/>
    </row>
    <row r="38" spans="2:18" s="39" customFormat="1" x14ac:dyDescent="0.2">
      <c r="B38" s="18" t="s">
        <v>66</v>
      </c>
      <c r="C38" s="19" t="s">
        <v>67</v>
      </c>
      <c r="D38" s="47" t="s">
        <v>42</v>
      </c>
      <c r="E38" s="167"/>
      <c r="F38" s="41"/>
      <c r="G38" s="51">
        <v>27</v>
      </c>
      <c r="H38" s="51">
        <v>0</v>
      </c>
      <c r="I38" s="51">
        <v>0</v>
      </c>
      <c r="J38" s="53"/>
      <c r="K38" s="25">
        <v>27</v>
      </c>
      <c r="L38" s="24"/>
      <c r="M38" s="25">
        <f t="shared" si="6"/>
        <v>0</v>
      </c>
      <c r="N38" s="25">
        <f t="shared" si="7"/>
        <v>0</v>
      </c>
      <c r="O38" s="25">
        <f t="shared" si="8"/>
        <v>0</v>
      </c>
      <c r="P38" s="24"/>
      <c r="Q38" s="25">
        <f t="shared" si="9"/>
        <v>0</v>
      </c>
      <c r="R38" s="26"/>
    </row>
    <row r="39" spans="2:18" x14ac:dyDescent="0.2">
      <c r="B39" s="13"/>
      <c r="C39" s="13"/>
      <c r="D39" s="9"/>
      <c r="E39" s="16"/>
      <c r="F39" s="9"/>
      <c r="G39" s="49"/>
      <c r="H39" s="49"/>
      <c r="I39" s="49"/>
      <c r="J39" s="11"/>
      <c r="K39" s="50" t="s">
        <v>35</v>
      </c>
      <c r="L39" s="50"/>
      <c r="M39" s="25">
        <f>SUM(M24:M38)</f>
        <v>0</v>
      </c>
      <c r="N39" s="25">
        <f t="shared" ref="N39:Q39" si="10">SUM(N24:N38)</f>
        <v>0</v>
      </c>
      <c r="O39" s="25">
        <f t="shared" si="10"/>
        <v>0</v>
      </c>
      <c r="P39" s="24"/>
      <c r="Q39" s="25">
        <f t="shared" si="10"/>
        <v>0</v>
      </c>
      <c r="R39" s="11"/>
    </row>
    <row r="40" spans="2:18" ht="8.1" customHeight="1" x14ac:dyDescent="0.2">
      <c r="B40" s="13"/>
      <c r="C40" s="13"/>
      <c r="D40" s="9"/>
      <c r="E40" s="16"/>
      <c r="F40" s="9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</row>
    <row r="41" spans="2:18" x14ac:dyDescent="0.2">
      <c r="B41" s="13"/>
      <c r="C41" s="13"/>
      <c r="D41" s="9"/>
      <c r="E41" s="16"/>
      <c r="F41" s="9"/>
      <c r="G41" s="120" t="s">
        <v>68</v>
      </c>
      <c r="H41" s="120"/>
      <c r="I41" s="120"/>
      <c r="J41" s="11"/>
      <c r="K41" s="14" t="s">
        <v>12</v>
      </c>
      <c r="L41" s="15"/>
      <c r="M41" s="120" t="s">
        <v>68</v>
      </c>
      <c r="N41" s="120"/>
      <c r="O41" s="120"/>
      <c r="P41" s="11"/>
      <c r="Q41" s="138" t="s">
        <v>175</v>
      </c>
      <c r="R41" s="11"/>
    </row>
    <row r="42" spans="2:18" ht="8.1" customHeight="1" x14ac:dyDescent="0.2">
      <c r="B42" s="13"/>
      <c r="C42" s="13"/>
      <c r="D42" s="9"/>
      <c r="E42" s="16"/>
      <c r="F42" s="9"/>
      <c r="G42" s="17"/>
      <c r="H42" s="17"/>
      <c r="I42" s="17"/>
      <c r="J42" s="11"/>
      <c r="K42" s="11"/>
      <c r="L42" s="11"/>
      <c r="M42" s="11"/>
      <c r="N42" s="11"/>
      <c r="O42" s="11"/>
      <c r="P42" s="11"/>
      <c r="Q42" s="11"/>
      <c r="R42" s="11"/>
    </row>
    <row r="43" spans="2:18" s="28" customFormat="1" x14ac:dyDescent="0.2">
      <c r="B43" s="29" t="s">
        <v>69</v>
      </c>
      <c r="C43" s="36" t="s">
        <v>70</v>
      </c>
      <c r="D43" s="30" t="s">
        <v>24</v>
      </c>
      <c r="E43" s="176"/>
      <c r="F43" s="31"/>
      <c r="G43" s="51">
        <v>4215.4966932442712</v>
      </c>
      <c r="H43" s="51">
        <v>0</v>
      </c>
      <c r="I43" s="51">
        <v>421.556464119</v>
      </c>
      <c r="J43" s="12"/>
      <c r="K43" s="35">
        <v>4637.0531573632716</v>
      </c>
      <c r="L43" s="34"/>
      <c r="M43" s="25">
        <f t="shared" ref="M43:M44" si="11">+$E43*G43</f>
        <v>0</v>
      </c>
      <c r="N43" s="25">
        <f t="shared" ref="N43:N44" si="12">+$E43*H43</f>
        <v>0</v>
      </c>
      <c r="O43" s="25">
        <f t="shared" ref="O43:O44" si="13">+$E43*I43</f>
        <v>0</v>
      </c>
      <c r="P43" s="24"/>
      <c r="Q43" s="25">
        <f t="shared" ref="Q43:Q44" si="14">SUM(M43:P43)</f>
        <v>0</v>
      </c>
      <c r="R43" s="27"/>
    </row>
    <row r="44" spans="2:18" ht="25.5" customHeight="1" x14ac:dyDescent="0.2">
      <c r="B44" s="54" t="s">
        <v>71</v>
      </c>
      <c r="C44" s="19" t="s">
        <v>72</v>
      </c>
      <c r="D44" s="20" t="s">
        <v>24</v>
      </c>
      <c r="E44" s="168"/>
      <c r="F44" s="9"/>
      <c r="G44" s="23">
        <v>1193.0999999999999</v>
      </c>
      <c r="H44" s="23">
        <v>0</v>
      </c>
      <c r="I44" s="23">
        <v>0</v>
      </c>
      <c r="J44" s="22"/>
      <c r="K44" s="23">
        <v>1193.0999999999999</v>
      </c>
      <c r="L44" s="49"/>
      <c r="M44" s="25">
        <f t="shared" si="11"/>
        <v>0</v>
      </c>
      <c r="N44" s="25">
        <f t="shared" si="12"/>
        <v>0</v>
      </c>
      <c r="O44" s="25">
        <f t="shared" si="13"/>
        <v>0</v>
      </c>
      <c r="P44" s="24"/>
      <c r="Q44" s="25">
        <f t="shared" si="14"/>
        <v>0</v>
      </c>
      <c r="R44" s="11"/>
    </row>
    <row r="45" spans="2:18" ht="25.5" customHeight="1" x14ac:dyDescent="0.2">
      <c r="B45" s="55" t="s">
        <v>73</v>
      </c>
      <c r="C45" s="56"/>
      <c r="D45" s="56"/>
      <c r="E45" s="169"/>
      <c r="F45" s="9"/>
      <c r="G45" s="57"/>
      <c r="H45" s="58"/>
      <c r="I45" s="59"/>
      <c r="J45" s="22"/>
      <c r="K45" s="60"/>
      <c r="L45" s="49"/>
      <c r="M45" s="57"/>
      <c r="N45" s="58"/>
      <c r="O45" s="59"/>
      <c r="P45" s="24"/>
      <c r="Q45" s="61"/>
      <c r="R45" s="11"/>
    </row>
    <row r="46" spans="2:18" ht="25.5" customHeight="1" x14ac:dyDescent="0.2">
      <c r="B46" s="62" t="s">
        <v>74</v>
      </c>
      <c r="C46" s="19" t="s">
        <v>75</v>
      </c>
      <c r="D46" s="63" t="s">
        <v>76</v>
      </c>
      <c r="E46" s="171"/>
      <c r="F46" s="9"/>
      <c r="G46" s="23">
        <v>5.6899999999999995</v>
      </c>
      <c r="H46" s="23">
        <v>0</v>
      </c>
      <c r="I46" s="23">
        <v>0</v>
      </c>
      <c r="J46" s="22"/>
      <c r="K46" s="23">
        <v>5.6899999999999995</v>
      </c>
      <c r="L46" s="49"/>
      <c r="M46" s="25">
        <f t="shared" ref="M46:M52" si="15">+$E46*G46</f>
        <v>0</v>
      </c>
      <c r="N46" s="25">
        <f t="shared" ref="N46:N52" si="16">+$E46*H46</f>
        <v>0</v>
      </c>
      <c r="O46" s="25">
        <f t="shared" ref="O46:O52" si="17">+$E46*I46</f>
        <v>0</v>
      </c>
      <c r="P46" s="24"/>
      <c r="Q46" s="25">
        <f t="shared" ref="Q46:Q52" si="18">SUM(M46:P46)</f>
        <v>0</v>
      </c>
      <c r="R46" s="11"/>
    </row>
    <row r="47" spans="2:18" ht="25.5" customHeight="1" x14ac:dyDescent="0.2">
      <c r="B47" s="62" t="s">
        <v>77</v>
      </c>
      <c r="C47" s="19" t="s">
        <v>78</v>
      </c>
      <c r="D47" s="63" t="s">
        <v>15</v>
      </c>
      <c r="E47" s="171"/>
      <c r="F47" s="9"/>
      <c r="G47" s="23">
        <v>3756</v>
      </c>
      <c r="H47" s="23">
        <v>0</v>
      </c>
      <c r="I47" s="23">
        <v>0</v>
      </c>
      <c r="J47" s="22"/>
      <c r="K47" s="23">
        <v>3756</v>
      </c>
      <c r="L47" s="49"/>
      <c r="M47" s="25">
        <f t="shared" si="15"/>
        <v>0</v>
      </c>
      <c r="N47" s="25">
        <f t="shared" si="16"/>
        <v>0</v>
      </c>
      <c r="O47" s="25">
        <f t="shared" si="17"/>
        <v>0</v>
      </c>
      <c r="P47" s="24"/>
      <c r="Q47" s="25">
        <f t="shared" si="18"/>
        <v>0</v>
      </c>
      <c r="R47" s="11"/>
    </row>
    <row r="48" spans="2:18" ht="25.5" customHeight="1" x14ac:dyDescent="0.2">
      <c r="B48" s="62" t="s">
        <v>79</v>
      </c>
      <c r="C48" s="19" t="s">
        <v>80</v>
      </c>
      <c r="D48" s="63" t="s">
        <v>24</v>
      </c>
      <c r="E48" s="171"/>
      <c r="F48" s="9"/>
      <c r="G48" s="23">
        <v>42184</v>
      </c>
      <c r="H48" s="23">
        <v>0</v>
      </c>
      <c r="I48" s="23">
        <v>0</v>
      </c>
      <c r="J48" s="22"/>
      <c r="K48" s="23">
        <v>42184</v>
      </c>
      <c r="L48" s="49"/>
      <c r="M48" s="25">
        <f t="shared" si="15"/>
        <v>0</v>
      </c>
      <c r="N48" s="25">
        <f t="shared" si="16"/>
        <v>0</v>
      </c>
      <c r="O48" s="25">
        <f t="shared" si="17"/>
        <v>0</v>
      </c>
      <c r="P48" s="24"/>
      <c r="Q48" s="25">
        <f t="shared" si="18"/>
        <v>0</v>
      </c>
      <c r="R48" s="11"/>
    </row>
    <row r="49" spans="2:18" ht="25.5" customHeight="1" x14ac:dyDescent="0.2">
      <c r="B49" s="62" t="s">
        <v>81</v>
      </c>
      <c r="C49" s="19" t="s">
        <v>82</v>
      </c>
      <c r="D49" s="63" t="s">
        <v>83</v>
      </c>
      <c r="E49" s="171"/>
      <c r="F49" s="9"/>
      <c r="G49" s="23">
        <v>218860</v>
      </c>
      <c r="H49" s="23">
        <v>0</v>
      </c>
      <c r="I49" s="23">
        <v>0</v>
      </c>
      <c r="J49" s="22"/>
      <c r="K49" s="23">
        <v>218860</v>
      </c>
      <c r="L49" s="49"/>
      <c r="M49" s="25">
        <f t="shared" si="15"/>
        <v>0</v>
      </c>
      <c r="N49" s="25">
        <f t="shared" si="16"/>
        <v>0</v>
      </c>
      <c r="O49" s="25">
        <f t="shared" si="17"/>
        <v>0</v>
      </c>
      <c r="P49" s="24"/>
      <c r="Q49" s="25">
        <f t="shared" si="18"/>
        <v>0</v>
      </c>
      <c r="R49" s="11"/>
    </row>
    <row r="50" spans="2:18" ht="25.5" customHeight="1" x14ac:dyDescent="0.2">
      <c r="B50" s="62" t="s">
        <v>81</v>
      </c>
      <c r="C50" s="19" t="s">
        <v>84</v>
      </c>
      <c r="D50" s="63" t="s">
        <v>83</v>
      </c>
      <c r="E50" s="171"/>
      <c r="F50" s="9"/>
      <c r="G50" s="23">
        <v>39973.5</v>
      </c>
      <c r="H50" s="23">
        <v>0</v>
      </c>
      <c r="I50" s="23">
        <v>0</v>
      </c>
      <c r="J50" s="22"/>
      <c r="K50" s="23">
        <v>39973.5</v>
      </c>
      <c r="L50" s="49"/>
      <c r="M50" s="25">
        <f t="shared" si="15"/>
        <v>0</v>
      </c>
      <c r="N50" s="25">
        <f t="shared" si="16"/>
        <v>0</v>
      </c>
      <c r="O50" s="25">
        <f t="shared" si="17"/>
        <v>0</v>
      </c>
      <c r="P50" s="24"/>
      <c r="Q50" s="25">
        <f t="shared" si="18"/>
        <v>0</v>
      </c>
      <c r="R50" s="11"/>
    </row>
    <row r="51" spans="2:18" s="39" customFormat="1" ht="25.5" customHeight="1" x14ac:dyDescent="0.2">
      <c r="B51" s="62" t="s">
        <v>85</v>
      </c>
      <c r="C51" s="19" t="s">
        <v>86</v>
      </c>
      <c r="D51" s="63" t="s">
        <v>24</v>
      </c>
      <c r="E51" s="171"/>
      <c r="F51" s="41"/>
      <c r="G51" s="44">
        <v>22467.9</v>
      </c>
      <c r="H51" s="44">
        <v>0</v>
      </c>
      <c r="I51" s="44">
        <v>0</v>
      </c>
      <c r="J51" s="43"/>
      <c r="K51" s="44">
        <v>22467.9</v>
      </c>
      <c r="L51" s="65"/>
      <c r="M51" s="25">
        <f t="shared" si="15"/>
        <v>0</v>
      </c>
      <c r="N51" s="25">
        <f t="shared" si="16"/>
        <v>0</v>
      </c>
      <c r="O51" s="25">
        <f t="shared" si="17"/>
        <v>0</v>
      </c>
      <c r="P51" s="24"/>
      <c r="Q51" s="25">
        <f t="shared" si="18"/>
        <v>0</v>
      </c>
      <c r="R51" s="53"/>
    </row>
    <row r="52" spans="2:18" ht="25.5" customHeight="1" x14ac:dyDescent="0.2">
      <c r="B52" s="62" t="s">
        <v>87</v>
      </c>
      <c r="C52" s="19" t="s">
        <v>88</v>
      </c>
      <c r="D52" s="63" t="s">
        <v>83</v>
      </c>
      <c r="E52" s="171"/>
      <c r="F52" s="9"/>
      <c r="G52" s="23">
        <v>1130450.5</v>
      </c>
      <c r="H52" s="23">
        <v>0</v>
      </c>
      <c r="I52" s="23">
        <v>0</v>
      </c>
      <c r="J52" s="22"/>
      <c r="K52" s="23">
        <v>1130450.5</v>
      </c>
      <c r="L52" s="49"/>
      <c r="M52" s="25">
        <f t="shared" si="15"/>
        <v>0</v>
      </c>
      <c r="N52" s="25">
        <f t="shared" si="16"/>
        <v>0</v>
      </c>
      <c r="O52" s="25">
        <f t="shared" si="17"/>
        <v>0</v>
      </c>
      <c r="P52" s="24"/>
      <c r="Q52" s="25">
        <f t="shared" si="18"/>
        <v>0</v>
      </c>
      <c r="R52" s="11"/>
    </row>
    <row r="53" spans="2:18" ht="25.5" customHeight="1" x14ac:dyDescent="0.2">
      <c r="B53" s="66" t="s">
        <v>89</v>
      </c>
      <c r="C53" s="67"/>
      <c r="D53" s="67"/>
      <c r="E53" s="170"/>
      <c r="F53" s="9"/>
      <c r="G53" s="57"/>
      <c r="H53" s="58"/>
      <c r="I53" s="59"/>
      <c r="J53" s="22"/>
      <c r="K53" s="60"/>
      <c r="L53" s="49"/>
      <c r="M53" s="57"/>
      <c r="N53" s="58"/>
      <c r="O53" s="59"/>
      <c r="P53" s="24"/>
      <c r="Q53" s="61"/>
      <c r="R53" s="11"/>
    </row>
    <row r="54" spans="2:18" ht="25.5" customHeight="1" x14ac:dyDescent="0.2">
      <c r="B54" s="62" t="s">
        <v>22</v>
      </c>
      <c r="C54" s="19" t="s">
        <v>23</v>
      </c>
      <c r="D54" s="63" t="s">
        <v>24</v>
      </c>
      <c r="E54" s="171"/>
      <c r="F54" s="9"/>
      <c r="G54" s="23">
        <v>1255.3399999999999</v>
      </c>
      <c r="H54" s="23">
        <v>0</v>
      </c>
      <c r="I54" s="23">
        <v>0</v>
      </c>
      <c r="J54" s="22"/>
      <c r="K54" s="23">
        <v>1255.3399999999999</v>
      </c>
      <c r="L54" s="49"/>
      <c r="M54" s="25">
        <f t="shared" ref="M54:M84" si="19">+$E54*G54</f>
        <v>0</v>
      </c>
      <c r="N54" s="25">
        <f t="shared" ref="N54:N84" si="20">+$E54*H54</f>
        <v>0</v>
      </c>
      <c r="O54" s="25">
        <f t="shared" ref="O54:O84" si="21">+$E54*I54</f>
        <v>0</v>
      </c>
      <c r="P54" s="24"/>
      <c r="Q54" s="25">
        <f t="shared" ref="Q54:Q84" si="22">SUM(M54:P54)</f>
        <v>0</v>
      </c>
      <c r="R54" s="11"/>
    </row>
    <row r="55" spans="2:18" s="39" customFormat="1" ht="25.5" customHeight="1" x14ac:dyDescent="0.2">
      <c r="B55" s="62" t="s">
        <v>90</v>
      </c>
      <c r="C55" s="19" t="s">
        <v>91</v>
      </c>
      <c r="D55" s="63" t="s">
        <v>24</v>
      </c>
      <c r="E55" s="171"/>
      <c r="F55" s="41"/>
      <c r="G55" s="44">
        <v>1338.7</v>
      </c>
      <c r="H55" s="44">
        <v>0</v>
      </c>
      <c r="I55" s="44">
        <v>0</v>
      </c>
      <c r="J55" s="43"/>
      <c r="K55" s="44">
        <v>1338.7</v>
      </c>
      <c r="L55" s="65"/>
      <c r="M55" s="25">
        <f t="shared" si="19"/>
        <v>0</v>
      </c>
      <c r="N55" s="25">
        <f t="shared" si="20"/>
        <v>0</v>
      </c>
      <c r="O55" s="25">
        <f t="shared" si="21"/>
        <v>0</v>
      </c>
      <c r="P55" s="24"/>
      <c r="Q55" s="25">
        <f t="shared" si="22"/>
        <v>0</v>
      </c>
      <c r="R55" s="53"/>
    </row>
    <row r="56" spans="2:18" ht="25.5" customHeight="1" x14ac:dyDescent="0.2">
      <c r="B56" s="62" t="s">
        <v>92</v>
      </c>
      <c r="C56" s="19" t="s">
        <v>93</v>
      </c>
      <c r="D56" s="63" t="s">
        <v>24</v>
      </c>
      <c r="E56" s="171"/>
      <c r="F56" s="9"/>
      <c r="G56" s="23">
        <v>3033</v>
      </c>
      <c r="H56" s="23">
        <v>0</v>
      </c>
      <c r="I56" s="23">
        <v>0</v>
      </c>
      <c r="J56" s="22"/>
      <c r="K56" s="23">
        <v>3033</v>
      </c>
      <c r="L56" s="49"/>
      <c r="M56" s="25">
        <f t="shared" si="19"/>
        <v>0</v>
      </c>
      <c r="N56" s="25">
        <f t="shared" si="20"/>
        <v>0</v>
      </c>
      <c r="O56" s="25">
        <f t="shared" si="21"/>
        <v>0</v>
      </c>
      <c r="P56" s="24"/>
      <c r="Q56" s="25">
        <f t="shared" si="22"/>
        <v>0</v>
      </c>
      <c r="R56" s="11"/>
    </row>
    <row r="57" spans="2:18" s="39" customFormat="1" ht="25.5" customHeight="1" x14ac:dyDescent="0.2">
      <c r="B57" s="62" t="s">
        <v>94</v>
      </c>
      <c r="C57" s="19" t="s">
        <v>95</v>
      </c>
      <c r="D57" s="63" t="s">
        <v>24</v>
      </c>
      <c r="E57" s="171"/>
      <c r="F57" s="41"/>
      <c r="G57" s="44">
        <v>4292</v>
      </c>
      <c r="H57" s="44">
        <v>0</v>
      </c>
      <c r="I57" s="44">
        <v>0</v>
      </c>
      <c r="J57" s="43"/>
      <c r="K57" s="44">
        <v>4292</v>
      </c>
      <c r="L57" s="65"/>
      <c r="M57" s="25">
        <f t="shared" si="19"/>
        <v>0</v>
      </c>
      <c r="N57" s="25">
        <f t="shared" si="20"/>
        <v>0</v>
      </c>
      <c r="O57" s="25">
        <f t="shared" si="21"/>
        <v>0</v>
      </c>
      <c r="P57" s="24"/>
      <c r="Q57" s="25">
        <f t="shared" si="22"/>
        <v>0</v>
      </c>
      <c r="R57" s="53"/>
    </row>
    <row r="58" spans="2:18" ht="25.5" customHeight="1" x14ac:dyDescent="0.2">
      <c r="B58" s="68" t="s">
        <v>96</v>
      </c>
      <c r="C58" s="19" t="s">
        <v>97</v>
      </c>
      <c r="D58" s="69" t="s">
        <v>24</v>
      </c>
      <c r="E58" s="172"/>
      <c r="F58" s="9"/>
      <c r="G58" s="23">
        <v>2700</v>
      </c>
      <c r="H58" s="23">
        <v>0</v>
      </c>
      <c r="I58" s="23">
        <v>0</v>
      </c>
      <c r="J58" s="22"/>
      <c r="K58" s="23">
        <v>2700</v>
      </c>
      <c r="L58" s="49"/>
      <c r="M58" s="25">
        <f t="shared" si="19"/>
        <v>0</v>
      </c>
      <c r="N58" s="25">
        <f t="shared" si="20"/>
        <v>0</v>
      </c>
      <c r="O58" s="25">
        <f t="shared" si="21"/>
        <v>0</v>
      </c>
      <c r="P58" s="24"/>
      <c r="Q58" s="25">
        <f t="shared" si="22"/>
        <v>0</v>
      </c>
      <c r="R58" s="11"/>
    </row>
    <row r="59" spans="2:18" ht="25.5" customHeight="1" x14ac:dyDescent="0.2">
      <c r="B59" s="44" t="s">
        <v>98</v>
      </c>
      <c r="C59" s="19" t="s">
        <v>82</v>
      </c>
      <c r="D59" s="70" t="s">
        <v>21</v>
      </c>
      <c r="E59" s="173"/>
      <c r="F59" s="9"/>
      <c r="G59" s="23">
        <v>88000</v>
      </c>
      <c r="H59" s="23">
        <v>0</v>
      </c>
      <c r="I59" s="23">
        <v>0</v>
      </c>
      <c r="J59" s="22"/>
      <c r="K59" s="23">
        <v>88000</v>
      </c>
      <c r="L59" s="49"/>
      <c r="M59" s="25">
        <f t="shared" si="19"/>
        <v>0</v>
      </c>
      <c r="N59" s="25">
        <f t="shared" si="20"/>
        <v>0</v>
      </c>
      <c r="O59" s="25">
        <f t="shared" si="21"/>
        <v>0</v>
      </c>
      <c r="P59" s="24"/>
      <c r="Q59" s="25">
        <f t="shared" si="22"/>
        <v>0</v>
      </c>
      <c r="R59" s="11"/>
    </row>
    <row r="60" spans="2:18" s="39" customFormat="1" ht="25.5" customHeight="1" x14ac:dyDescent="0.2">
      <c r="B60" s="62" t="s">
        <v>99</v>
      </c>
      <c r="C60" s="19" t="s">
        <v>86</v>
      </c>
      <c r="D60" s="70" t="s">
        <v>24</v>
      </c>
      <c r="E60" s="173"/>
      <c r="F60" s="41"/>
      <c r="G60" s="44">
        <v>3339.8</v>
      </c>
      <c r="H60" s="44">
        <v>0</v>
      </c>
      <c r="I60" s="44">
        <v>0</v>
      </c>
      <c r="J60" s="43"/>
      <c r="K60" s="44">
        <v>3339.8</v>
      </c>
      <c r="L60" s="65"/>
      <c r="M60" s="25">
        <f t="shared" si="19"/>
        <v>0</v>
      </c>
      <c r="N60" s="25">
        <f t="shared" si="20"/>
        <v>0</v>
      </c>
      <c r="O60" s="25">
        <f t="shared" si="21"/>
        <v>0</v>
      </c>
      <c r="P60" s="24"/>
      <c r="Q60" s="25">
        <f t="shared" si="22"/>
        <v>0</v>
      </c>
      <c r="R60" s="53"/>
    </row>
    <row r="61" spans="2:18" ht="25.5" customHeight="1" x14ac:dyDescent="0.2">
      <c r="B61" s="62" t="s">
        <v>87</v>
      </c>
      <c r="C61" s="19" t="s">
        <v>100</v>
      </c>
      <c r="D61" s="63" t="s">
        <v>21</v>
      </c>
      <c r="E61" s="171"/>
      <c r="F61" s="9"/>
      <c r="G61" s="23">
        <v>163438</v>
      </c>
      <c r="H61" s="23">
        <v>0</v>
      </c>
      <c r="I61" s="23">
        <v>0</v>
      </c>
      <c r="J61" s="22"/>
      <c r="K61" s="23">
        <v>163438</v>
      </c>
      <c r="L61" s="49"/>
      <c r="M61" s="25">
        <f t="shared" si="19"/>
        <v>0</v>
      </c>
      <c r="N61" s="25">
        <f t="shared" si="20"/>
        <v>0</v>
      </c>
      <c r="O61" s="25">
        <f t="shared" si="21"/>
        <v>0</v>
      </c>
      <c r="P61" s="24"/>
      <c r="Q61" s="25">
        <f t="shared" si="22"/>
        <v>0</v>
      </c>
      <c r="R61" s="11"/>
    </row>
    <row r="62" spans="2:18" ht="25.5" customHeight="1" x14ac:dyDescent="0.2">
      <c r="B62" s="62" t="s">
        <v>101</v>
      </c>
      <c r="C62" s="19" t="s">
        <v>102</v>
      </c>
      <c r="D62" s="63" t="s">
        <v>24</v>
      </c>
      <c r="E62" s="171"/>
      <c r="F62" s="9"/>
      <c r="G62" s="23">
        <v>19242.449999999997</v>
      </c>
      <c r="H62" s="23">
        <v>0</v>
      </c>
      <c r="I62" s="23">
        <v>0</v>
      </c>
      <c r="J62" s="22"/>
      <c r="K62" s="23">
        <v>19242.449999999997</v>
      </c>
      <c r="L62" s="49"/>
      <c r="M62" s="25">
        <f t="shared" si="19"/>
        <v>0</v>
      </c>
      <c r="N62" s="25">
        <f t="shared" si="20"/>
        <v>0</v>
      </c>
      <c r="O62" s="25">
        <f t="shared" si="21"/>
        <v>0</v>
      </c>
      <c r="P62" s="24"/>
      <c r="Q62" s="25">
        <f t="shared" si="22"/>
        <v>0</v>
      </c>
      <c r="R62" s="11"/>
    </row>
    <row r="63" spans="2:18" ht="25.5" customHeight="1" x14ac:dyDescent="0.2">
      <c r="B63" s="62" t="s">
        <v>87</v>
      </c>
      <c r="C63" s="19" t="s">
        <v>103</v>
      </c>
      <c r="D63" s="63" t="s">
        <v>83</v>
      </c>
      <c r="E63" s="171"/>
      <c r="F63" s="9"/>
      <c r="G63" s="23">
        <v>585251.39999999991</v>
      </c>
      <c r="H63" s="23">
        <v>0</v>
      </c>
      <c r="I63" s="23">
        <v>0</v>
      </c>
      <c r="J63" s="22"/>
      <c r="K63" s="23">
        <v>585251.39999999991</v>
      </c>
      <c r="L63" s="49"/>
      <c r="M63" s="25">
        <f t="shared" si="19"/>
        <v>0</v>
      </c>
      <c r="N63" s="25">
        <f t="shared" si="20"/>
        <v>0</v>
      </c>
      <c r="O63" s="25">
        <f t="shared" si="21"/>
        <v>0</v>
      </c>
      <c r="P63" s="24"/>
      <c r="Q63" s="25">
        <f t="shared" si="22"/>
        <v>0</v>
      </c>
      <c r="R63" s="11"/>
    </row>
    <row r="64" spans="2:18" ht="25.5" customHeight="1" x14ac:dyDescent="0.2">
      <c r="B64" s="62" t="s">
        <v>104</v>
      </c>
      <c r="C64" s="19" t="s">
        <v>105</v>
      </c>
      <c r="D64" s="63" t="s">
        <v>24</v>
      </c>
      <c r="E64" s="171"/>
      <c r="F64" s="9"/>
      <c r="G64" s="23">
        <v>1371</v>
      </c>
      <c r="H64" s="23">
        <v>0</v>
      </c>
      <c r="I64" s="23">
        <v>0</v>
      </c>
      <c r="J64" s="22"/>
      <c r="K64" s="23">
        <v>1371</v>
      </c>
      <c r="L64" s="49"/>
      <c r="M64" s="25">
        <f t="shared" si="19"/>
        <v>0</v>
      </c>
      <c r="N64" s="25">
        <f t="shared" si="20"/>
        <v>0</v>
      </c>
      <c r="O64" s="25">
        <f t="shared" si="21"/>
        <v>0</v>
      </c>
      <c r="P64" s="24"/>
      <c r="Q64" s="25">
        <f t="shared" si="22"/>
        <v>0</v>
      </c>
      <c r="R64" s="11"/>
    </row>
    <row r="65" spans="2:18" ht="25.5" customHeight="1" x14ac:dyDescent="0.2">
      <c r="B65" s="71" t="s">
        <v>87</v>
      </c>
      <c r="C65" s="19" t="s">
        <v>106</v>
      </c>
      <c r="D65" s="63" t="s">
        <v>21</v>
      </c>
      <c r="E65" s="171"/>
      <c r="F65" s="9"/>
      <c r="G65" s="23">
        <v>96045</v>
      </c>
      <c r="H65" s="23">
        <v>0</v>
      </c>
      <c r="I65" s="23">
        <v>0</v>
      </c>
      <c r="J65" s="22"/>
      <c r="K65" s="23">
        <v>96045</v>
      </c>
      <c r="L65" s="49"/>
      <c r="M65" s="25">
        <f t="shared" si="19"/>
        <v>0</v>
      </c>
      <c r="N65" s="25">
        <f t="shared" si="20"/>
        <v>0</v>
      </c>
      <c r="O65" s="25">
        <f t="shared" si="21"/>
        <v>0</v>
      </c>
      <c r="P65" s="24"/>
      <c r="Q65" s="25">
        <f t="shared" si="22"/>
        <v>0</v>
      </c>
      <c r="R65" s="11"/>
    </row>
    <row r="66" spans="2:18" ht="25.5" customHeight="1" x14ac:dyDescent="0.2">
      <c r="B66" s="71" t="s">
        <v>107</v>
      </c>
      <c r="C66" s="19" t="s">
        <v>108</v>
      </c>
      <c r="D66" s="63" t="s">
        <v>47</v>
      </c>
      <c r="E66" s="171"/>
      <c r="F66" s="9"/>
      <c r="G66" s="23">
        <v>3557</v>
      </c>
      <c r="H66" s="23">
        <v>0</v>
      </c>
      <c r="I66" s="23">
        <v>0</v>
      </c>
      <c r="J66" s="22"/>
      <c r="K66" s="23">
        <v>3557</v>
      </c>
      <c r="L66" s="49"/>
      <c r="M66" s="25">
        <f t="shared" si="19"/>
        <v>0</v>
      </c>
      <c r="N66" s="25">
        <f t="shared" si="20"/>
        <v>0</v>
      </c>
      <c r="O66" s="25">
        <f t="shared" si="21"/>
        <v>0</v>
      </c>
      <c r="P66" s="24"/>
      <c r="Q66" s="25">
        <f t="shared" si="22"/>
        <v>0</v>
      </c>
      <c r="R66" s="11"/>
    </row>
    <row r="67" spans="2:18" s="28" customFormat="1" ht="25.5" customHeight="1" x14ac:dyDescent="0.2">
      <c r="B67" s="72" t="s">
        <v>107</v>
      </c>
      <c r="C67" s="36" t="s">
        <v>109</v>
      </c>
      <c r="D67" s="73" t="s">
        <v>47</v>
      </c>
      <c r="E67" s="177"/>
      <c r="F67" s="31"/>
      <c r="G67" s="33">
        <v>276</v>
      </c>
      <c r="H67" s="33">
        <v>0</v>
      </c>
      <c r="I67" s="33">
        <v>0</v>
      </c>
      <c r="J67" s="32"/>
      <c r="K67" s="33">
        <v>276</v>
      </c>
      <c r="L67" s="74"/>
      <c r="M67" s="25">
        <f t="shared" si="19"/>
        <v>0</v>
      </c>
      <c r="N67" s="25">
        <f t="shared" si="20"/>
        <v>0</v>
      </c>
      <c r="O67" s="25">
        <f t="shared" si="21"/>
        <v>0</v>
      </c>
      <c r="P67" s="24"/>
      <c r="Q67" s="25">
        <f t="shared" si="22"/>
        <v>0</v>
      </c>
      <c r="R67" s="12"/>
    </row>
    <row r="68" spans="2:18" s="39" customFormat="1" ht="25.5" customHeight="1" x14ac:dyDescent="0.2">
      <c r="B68" s="75" t="s">
        <v>110</v>
      </c>
      <c r="C68" s="19" t="s">
        <v>111</v>
      </c>
      <c r="D68" s="63" t="s">
        <v>24</v>
      </c>
      <c r="E68" s="171"/>
      <c r="F68" s="41"/>
      <c r="G68" s="44">
        <v>771</v>
      </c>
      <c r="H68" s="44">
        <v>0</v>
      </c>
      <c r="I68" s="44">
        <v>0</v>
      </c>
      <c r="J68" s="43"/>
      <c r="K68" s="44">
        <v>771</v>
      </c>
      <c r="L68" s="65"/>
      <c r="M68" s="25">
        <f t="shared" si="19"/>
        <v>0</v>
      </c>
      <c r="N68" s="25">
        <f t="shared" si="20"/>
        <v>0</v>
      </c>
      <c r="O68" s="25">
        <f t="shared" si="21"/>
        <v>0</v>
      </c>
      <c r="P68" s="24"/>
      <c r="Q68" s="25">
        <f t="shared" si="22"/>
        <v>0</v>
      </c>
      <c r="R68" s="53"/>
    </row>
    <row r="69" spans="2:18" ht="25.5" customHeight="1" x14ac:dyDescent="0.2">
      <c r="B69" s="44" t="s">
        <v>87</v>
      </c>
      <c r="C69" s="19" t="s">
        <v>112</v>
      </c>
      <c r="D69" s="70" t="s">
        <v>21</v>
      </c>
      <c r="E69" s="173"/>
      <c r="F69" s="9"/>
      <c r="G69" s="23">
        <v>77100</v>
      </c>
      <c r="H69" s="23">
        <v>0</v>
      </c>
      <c r="I69" s="23">
        <v>0</v>
      </c>
      <c r="J69" s="22"/>
      <c r="K69" s="23">
        <v>77100</v>
      </c>
      <c r="L69" s="49"/>
      <c r="M69" s="25">
        <f t="shared" si="19"/>
        <v>0</v>
      </c>
      <c r="N69" s="25">
        <f t="shared" si="20"/>
        <v>0</v>
      </c>
      <c r="O69" s="25">
        <f t="shared" si="21"/>
        <v>0</v>
      </c>
      <c r="P69" s="24"/>
      <c r="Q69" s="25">
        <f t="shared" si="22"/>
        <v>0</v>
      </c>
      <c r="R69" s="11"/>
    </row>
    <row r="70" spans="2:18" ht="25.5" customHeight="1" x14ac:dyDescent="0.2">
      <c r="B70" s="76" t="s">
        <v>113</v>
      </c>
      <c r="C70" s="19" t="s">
        <v>114</v>
      </c>
      <c r="D70" s="69" t="s">
        <v>24</v>
      </c>
      <c r="E70" s="174"/>
      <c r="F70" s="9"/>
      <c r="G70" s="23">
        <v>1673</v>
      </c>
      <c r="H70" s="23">
        <v>0</v>
      </c>
      <c r="I70" s="23">
        <v>0</v>
      </c>
      <c r="J70" s="22"/>
      <c r="K70" s="23">
        <v>1673</v>
      </c>
      <c r="L70" s="49"/>
      <c r="M70" s="25">
        <f t="shared" si="19"/>
        <v>0</v>
      </c>
      <c r="N70" s="25">
        <f t="shared" si="20"/>
        <v>0</v>
      </c>
      <c r="O70" s="25">
        <f t="shared" si="21"/>
        <v>0</v>
      </c>
      <c r="P70" s="24"/>
      <c r="Q70" s="25">
        <f t="shared" si="22"/>
        <v>0</v>
      </c>
      <c r="R70" s="11"/>
    </row>
    <row r="71" spans="2:18" s="39" customFormat="1" ht="25.5" customHeight="1" x14ac:dyDescent="0.2">
      <c r="B71" s="62" t="s">
        <v>115</v>
      </c>
      <c r="C71" s="19" t="s">
        <v>116</v>
      </c>
      <c r="D71" s="69" t="s">
        <v>117</v>
      </c>
      <c r="E71" s="172"/>
      <c r="F71" s="41"/>
      <c r="G71" s="44">
        <v>5309</v>
      </c>
      <c r="H71" s="44">
        <v>0</v>
      </c>
      <c r="I71" s="44">
        <v>0</v>
      </c>
      <c r="J71" s="43"/>
      <c r="K71" s="44">
        <v>5309</v>
      </c>
      <c r="L71" s="65"/>
      <c r="M71" s="25">
        <f t="shared" si="19"/>
        <v>0</v>
      </c>
      <c r="N71" s="25">
        <f t="shared" si="20"/>
        <v>0</v>
      </c>
      <c r="O71" s="25">
        <f t="shared" si="21"/>
        <v>0</v>
      </c>
      <c r="P71" s="24"/>
      <c r="Q71" s="25">
        <f t="shared" si="22"/>
        <v>0</v>
      </c>
      <c r="R71" s="53"/>
    </row>
    <row r="72" spans="2:18" ht="25.5" customHeight="1" x14ac:dyDescent="0.2">
      <c r="B72" s="44" t="s">
        <v>118</v>
      </c>
      <c r="C72" s="19" t="s">
        <v>119</v>
      </c>
      <c r="D72" s="70" t="s">
        <v>24</v>
      </c>
      <c r="E72" s="171"/>
      <c r="F72" s="9"/>
      <c r="G72" s="23">
        <v>210</v>
      </c>
      <c r="H72" s="23">
        <v>0</v>
      </c>
      <c r="I72" s="23">
        <v>0</v>
      </c>
      <c r="J72" s="22"/>
      <c r="K72" s="23">
        <v>210</v>
      </c>
      <c r="L72" s="49"/>
      <c r="M72" s="25">
        <f t="shared" si="19"/>
        <v>0</v>
      </c>
      <c r="N72" s="25">
        <f t="shared" si="20"/>
        <v>0</v>
      </c>
      <c r="O72" s="25">
        <f t="shared" si="21"/>
        <v>0</v>
      </c>
      <c r="P72" s="24"/>
      <c r="Q72" s="25">
        <f t="shared" si="22"/>
        <v>0</v>
      </c>
      <c r="R72" s="11"/>
    </row>
    <row r="73" spans="2:18" ht="25.5" customHeight="1" x14ac:dyDescent="0.2">
      <c r="B73" s="44" t="s">
        <v>120</v>
      </c>
      <c r="C73" s="19" t="s">
        <v>121</v>
      </c>
      <c r="D73" s="70" t="s">
        <v>21</v>
      </c>
      <c r="E73" s="173"/>
      <c r="F73" s="9"/>
      <c r="G73" s="23">
        <v>21000</v>
      </c>
      <c r="H73" s="23">
        <v>0</v>
      </c>
      <c r="I73" s="23">
        <v>0</v>
      </c>
      <c r="J73" s="22"/>
      <c r="K73" s="23">
        <v>21000</v>
      </c>
      <c r="L73" s="49"/>
      <c r="M73" s="25">
        <f t="shared" si="19"/>
        <v>0</v>
      </c>
      <c r="N73" s="25">
        <f t="shared" si="20"/>
        <v>0</v>
      </c>
      <c r="O73" s="25">
        <f t="shared" si="21"/>
        <v>0</v>
      </c>
      <c r="P73" s="24"/>
      <c r="Q73" s="25">
        <f t="shared" si="22"/>
        <v>0</v>
      </c>
      <c r="R73" s="11"/>
    </row>
    <row r="74" spans="2:18" ht="25.5" customHeight="1" x14ac:dyDescent="0.2">
      <c r="B74" s="64" t="s">
        <v>122</v>
      </c>
      <c r="C74" s="19" t="s">
        <v>123</v>
      </c>
      <c r="D74" s="70" t="s">
        <v>24</v>
      </c>
      <c r="E74" s="173"/>
      <c r="F74" s="9"/>
      <c r="G74" s="23">
        <v>443</v>
      </c>
      <c r="H74" s="23">
        <v>0</v>
      </c>
      <c r="I74" s="23">
        <v>0</v>
      </c>
      <c r="J74" s="22"/>
      <c r="K74" s="23">
        <v>443</v>
      </c>
      <c r="L74" s="49"/>
      <c r="M74" s="25">
        <f t="shared" si="19"/>
        <v>0</v>
      </c>
      <c r="N74" s="25">
        <f t="shared" si="20"/>
        <v>0</v>
      </c>
      <c r="O74" s="25">
        <f t="shared" si="21"/>
        <v>0</v>
      </c>
      <c r="P74" s="24"/>
      <c r="Q74" s="25">
        <f t="shared" si="22"/>
        <v>0</v>
      </c>
      <c r="R74" s="11"/>
    </row>
    <row r="75" spans="2:18" ht="25.5" customHeight="1" x14ac:dyDescent="0.2">
      <c r="B75" s="62" t="s">
        <v>120</v>
      </c>
      <c r="C75" s="19" t="s">
        <v>124</v>
      </c>
      <c r="D75" s="63" t="s">
        <v>21</v>
      </c>
      <c r="E75" s="174"/>
      <c r="F75" s="9"/>
      <c r="G75" s="23">
        <v>37225</v>
      </c>
      <c r="H75" s="23">
        <v>0</v>
      </c>
      <c r="I75" s="23">
        <v>0</v>
      </c>
      <c r="J75" s="22"/>
      <c r="K75" s="23">
        <v>37225</v>
      </c>
      <c r="L75" s="49"/>
      <c r="M75" s="25">
        <f t="shared" si="19"/>
        <v>0</v>
      </c>
      <c r="N75" s="25">
        <f t="shared" si="20"/>
        <v>0</v>
      </c>
      <c r="O75" s="25">
        <f t="shared" si="21"/>
        <v>0</v>
      </c>
      <c r="P75" s="24"/>
      <c r="Q75" s="25">
        <f t="shared" si="22"/>
        <v>0</v>
      </c>
      <c r="R75" s="11"/>
    </row>
    <row r="76" spans="2:18" s="39" customFormat="1" ht="25.5" customHeight="1" x14ac:dyDescent="0.2">
      <c r="B76" s="44" t="s">
        <v>125</v>
      </c>
      <c r="C76" s="19" t="s">
        <v>126</v>
      </c>
      <c r="D76" s="70" t="s">
        <v>24</v>
      </c>
      <c r="E76" s="174"/>
      <c r="F76" s="41"/>
      <c r="G76" s="44">
        <v>72</v>
      </c>
      <c r="H76" s="44">
        <v>0</v>
      </c>
      <c r="I76" s="44">
        <v>0</v>
      </c>
      <c r="J76" s="43"/>
      <c r="K76" s="44">
        <v>72</v>
      </c>
      <c r="L76" s="65"/>
      <c r="M76" s="25">
        <f t="shared" si="19"/>
        <v>0</v>
      </c>
      <c r="N76" s="25">
        <f t="shared" si="20"/>
        <v>0</v>
      </c>
      <c r="O76" s="25">
        <f t="shared" si="21"/>
        <v>0</v>
      </c>
      <c r="P76" s="24"/>
      <c r="Q76" s="25">
        <f t="shared" si="22"/>
        <v>0</v>
      </c>
      <c r="R76" s="53"/>
    </row>
    <row r="77" spans="2:18" ht="25.5" customHeight="1" x14ac:dyDescent="0.2">
      <c r="B77" s="62" t="s">
        <v>127</v>
      </c>
      <c r="C77" s="19" t="s">
        <v>128</v>
      </c>
      <c r="D77" s="63" t="s">
        <v>24</v>
      </c>
      <c r="E77" s="171"/>
      <c r="F77" s="9"/>
      <c r="G77" s="23">
        <v>332.8</v>
      </c>
      <c r="H77" s="23">
        <v>0</v>
      </c>
      <c r="I77" s="23">
        <v>0</v>
      </c>
      <c r="J77" s="22"/>
      <c r="K77" s="23">
        <v>332.8</v>
      </c>
      <c r="L77" s="49"/>
      <c r="M77" s="25">
        <f t="shared" si="19"/>
        <v>0</v>
      </c>
      <c r="N77" s="25">
        <f t="shared" si="20"/>
        <v>0</v>
      </c>
      <c r="O77" s="25">
        <f t="shared" si="21"/>
        <v>0</v>
      </c>
      <c r="P77" s="24"/>
      <c r="Q77" s="25">
        <f t="shared" si="22"/>
        <v>0</v>
      </c>
      <c r="R77" s="11"/>
    </row>
    <row r="78" spans="2:18" ht="25.5" customHeight="1" x14ac:dyDescent="0.2">
      <c r="B78" s="62" t="s">
        <v>129</v>
      </c>
      <c r="C78" s="19" t="s">
        <v>130</v>
      </c>
      <c r="D78" s="63" t="s">
        <v>24</v>
      </c>
      <c r="E78" s="171"/>
      <c r="F78" s="9"/>
      <c r="G78" s="23">
        <v>202</v>
      </c>
      <c r="H78" s="23">
        <v>0</v>
      </c>
      <c r="I78" s="23">
        <v>0</v>
      </c>
      <c r="J78" s="22"/>
      <c r="K78" s="23">
        <v>202</v>
      </c>
      <c r="L78" s="49"/>
      <c r="M78" s="25">
        <f t="shared" si="19"/>
        <v>0</v>
      </c>
      <c r="N78" s="25">
        <f t="shared" si="20"/>
        <v>0</v>
      </c>
      <c r="O78" s="25">
        <f t="shared" si="21"/>
        <v>0</v>
      </c>
      <c r="P78" s="24"/>
      <c r="Q78" s="25">
        <f t="shared" si="22"/>
        <v>0</v>
      </c>
      <c r="R78" s="11"/>
    </row>
    <row r="79" spans="2:18" s="28" customFormat="1" ht="25.5" customHeight="1" x14ac:dyDescent="0.2">
      <c r="B79" s="77" t="s">
        <v>131</v>
      </c>
      <c r="C79" s="36" t="s">
        <v>132</v>
      </c>
      <c r="D79" s="78" t="s">
        <v>24</v>
      </c>
      <c r="E79" s="175"/>
      <c r="F79" s="31"/>
      <c r="G79" s="33">
        <v>573.5</v>
      </c>
      <c r="H79" s="33">
        <v>0</v>
      </c>
      <c r="I79" s="33">
        <v>28.68</v>
      </c>
      <c r="J79" s="32"/>
      <c r="K79" s="33">
        <v>602.17999999999995</v>
      </c>
      <c r="L79" s="74"/>
      <c r="M79" s="25">
        <f t="shared" si="19"/>
        <v>0</v>
      </c>
      <c r="N79" s="25">
        <f t="shared" si="20"/>
        <v>0</v>
      </c>
      <c r="O79" s="25">
        <f t="shared" si="21"/>
        <v>0</v>
      </c>
      <c r="P79" s="24"/>
      <c r="Q79" s="25">
        <f t="shared" si="22"/>
        <v>0</v>
      </c>
      <c r="R79" s="12"/>
    </row>
    <row r="80" spans="2:18" s="28" customFormat="1" ht="25.5" customHeight="1" x14ac:dyDescent="0.2">
      <c r="B80" s="77" t="s">
        <v>133</v>
      </c>
      <c r="C80" s="36" t="s">
        <v>134</v>
      </c>
      <c r="D80" s="78" t="s">
        <v>135</v>
      </c>
      <c r="E80" s="175"/>
      <c r="F80" s="31"/>
      <c r="G80" s="33">
        <v>10619</v>
      </c>
      <c r="H80" s="33">
        <v>0</v>
      </c>
      <c r="I80" s="33">
        <v>530.95000000000005</v>
      </c>
      <c r="J80" s="32"/>
      <c r="K80" s="33">
        <v>11149.95</v>
      </c>
      <c r="L80" s="74"/>
      <c r="M80" s="25">
        <f t="shared" si="19"/>
        <v>0</v>
      </c>
      <c r="N80" s="25">
        <f t="shared" si="20"/>
        <v>0</v>
      </c>
      <c r="O80" s="25">
        <f t="shared" si="21"/>
        <v>0</v>
      </c>
      <c r="P80" s="24"/>
      <c r="Q80" s="25">
        <f t="shared" si="22"/>
        <v>0</v>
      </c>
      <c r="R80" s="12"/>
    </row>
    <row r="81" spans="2:18" ht="25.5" customHeight="1" x14ac:dyDescent="0.2">
      <c r="B81" s="76" t="s">
        <v>136</v>
      </c>
      <c r="C81" s="19" t="s">
        <v>137</v>
      </c>
      <c r="D81" s="70" t="s">
        <v>18</v>
      </c>
      <c r="E81" s="173"/>
      <c r="F81" s="9"/>
      <c r="G81" s="23">
        <v>1500</v>
      </c>
      <c r="H81" s="23">
        <v>0</v>
      </c>
      <c r="I81" s="23">
        <v>0</v>
      </c>
      <c r="J81" s="22"/>
      <c r="K81" s="23">
        <v>1500</v>
      </c>
      <c r="L81" s="49"/>
      <c r="M81" s="25">
        <f t="shared" si="19"/>
        <v>0</v>
      </c>
      <c r="N81" s="25">
        <f t="shared" si="20"/>
        <v>0</v>
      </c>
      <c r="O81" s="25">
        <f t="shared" si="21"/>
        <v>0</v>
      </c>
      <c r="P81" s="24"/>
      <c r="Q81" s="25">
        <f t="shared" si="22"/>
        <v>0</v>
      </c>
      <c r="R81" s="11"/>
    </row>
    <row r="82" spans="2:18" ht="25.5" customHeight="1" x14ac:dyDescent="0.2">
      <c r="B82" s="62" t="s">
        <v>19</v>
      </c>
      <c r="C82" s="19" t="s">
        <v>138</v>
      </c>
      <c r="D82" s="63" t="s">
        <v>21</v>
      </c>
      <c r="E82" s="171"/>
      <c r="F82" s="9"/>
      <c r="G82" s="23">
        <v>65747.5</v>
      </c>
      <c r="H82" s="23">
        <v>0</v>
      </c>
      <c r="I82" s="23">
        <v>0</v>
      </c>
      <c r="J82" s="22"/>
      <c r="K82" s="23">
        <v>65747.5</v>
      </c>
      <c r="L82" s="49"/>
      <c r="M82" s="25">
        <f t="shared" si="19"/>
        <v>0</v>
      </c>
      <c r="N82" s="25">
        <f t="shared" si="20"/>
        <v>0</v>
      </c>
      <c r="O82" s="25">
        <f t="shared" si="21"/>
        <v>0</v>
      </c>
      <c r="P82" s="24"/>
      <c r="Q82" s="25">
        <f t="shared" si="22"/>
        <v>0</v>
      </c>
      <c r="R82" s="11"/>
    </row>
    <row r="83" spans="2:18" s="28" customFormat="1" ht="25.5" customHeight="1" x14ac:dyDescent="0.2">
      <c r="B83" s="79" t="s">
        <v>48</v>
      </c>
      <c r="C83" s="36" t="s">
        <v>46</v>
      </c>
      <c r="D83" s="73" t="s">
        <v>47</v>
      </c>
      <c r="E83" s="177"/>
      <c r="F83" s="31"/>
      <c r="G83" s="33">
        <v>540</v>
      </c>
      <c r="H83" s="33">
        <v>0</v>
      </c>
      <c r="I83" s="33">
        <v>0</v>
      </c>
      <c r="J83" s="32"/>
      <c r="K83" s="33">
        <v>540</v>
      </c>
      <c r="L83" s="74"/>
      <c r="M83" s="25">
        <f t="shared" si="19"/>
        <v>0</v>
      </c>
      <c r="N83" s="25">
        <f t="shared" si="20"/>
        <v>0</v>
      </c>
      <c r="O83" s="25">
        <f t="shared" si="21"/>
        <v>0</v>
      </c>
      <c r="P83" s="24"/>
      <c r="Q83" s="25">
        <f t="shared" si="22"/>
        <v>0</v>
      </c>
      <c r="R83" s="12"/>
    </row>
    <row r="84" spans="2:18" ht="25.5" customHeight="1" x14ac:dyDescent="0.2">
      <c r="B84" s="62" t="s">
        <v>139</v>
      </c>
      <c r="C84" s="19" t="s">
        <v>59</v>
      </c>
      <c r="D84" s="70" t="s">
        <v>42</v>
      </c>
      <c r="E84" s="171"/>
      <c r="F84" s="9"/>
      <c r="G84" s="23">
        <v>66</v>
      </c>
      <c r="H84" s="23">
        <v>0</v>
      </c>
      <c r="I84" s="23">
        <v>0</v>
      </c>
      <c r="J84" s="22"/>
      <c r="K84" s="23">
        <v>66</v>
      </c>
      <c r="L84" s="49"/>
      <c r="M84" s="25">
        <f t="shared" si="19"/>
        <v>0</v>
      </c>
      <c r="N84" s="25">
        <f t="shared" si="20"/>
        <v>0</v>
      </c>
      <c r="O84" s="25">
        <f t="shared" si="21"/>
        <v>0</v>
      </c>
      <c r="P84" s="24"/>
      <c r="Q84" s="25">
        <f t="shared" si="22"/>
        <v>0</v>
      </c>
      <c r="R84" s="11"/>
    </row>
    <row r="85" spans="2:18" x14ac:dyDescent="0.2">
      <c r="B85" s="13"/>
      <c r="C85" s="13"/>
      <c r="D85" s="9"/>
      <c r="E85" s="16"/>
      <c r="F85" s="9"/>
      <c r="G85" s="49"/>
      <c r="H85" s="49"/>
      <c r="I85" s="49"/>
      <c r="J85" s="11"/>
      <c r="K85" s="50" t="s">
        <v>35</v>
      </c>
      <c r="L85" s="50"/>
      <c r="M85" s="25">
        <f>SUM(M43:M84)</f>
        <v>0</v>
      </c>
      <c r="N85" s="25">
        <f t="shared" ref="N85:O85" si="23">SUM(N43:N84)</f>
        <v>0</v>
      </c>
      <c r="O85" s="25">
        <f t="shared" si="23"/>
        <v>0</v>
      </c>
      <c r="P85" s="24"/>
      <c r="Q85" s="25">
        <f>SUM(Q43:Q84)</f>
        <v>0</v>
      </c>
      <c r="R85" s="11"/>
    </row>
    <row r="86" spans="2:18" ht="8.1" customHeight="1" x14ac:dyDescent="0.2">
      <c r="B86" s="13"/>
      <c r="C86" s="13"/>
      <c r="D86" s="9"/>
      <c r="E86" s="16"/>
      <c r="F86" s="9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</row>
    <row r="87" spans="2:18" x14ac:dyDescent="0.2">
      <c r="B87" s="13"/>
      <c r="C87" s="13"/>
      <c r="D87" s="9"/>
      <c r="E87" s="16"/>
      <c r="F87" s="9"/>
      <c r="G87" s="118" t="s">
        <v>140</v>
      </c>
      <c r="H87" s="118"/>
      <c r="I87" s="118"/>
      <c r="J87" s="11"/>
      <c r="K87" s="14" t="s">
        <v>12</v>
      </c>
      <c r="L87" s="15"/>
      <c r="M87" s="118" t="s">
        <v>141</v>
      </c>
      <c r="N87" s="118"/>
      <c r="O87" s="118"/>
      <c r="P87" s="11"/>
      <c r="Q87" s="138" t="s">
        <v>175</v>
      </c>
      <c r="R87" s="11"/>
    </row>
    <row r="88" spans="2:18" ht="8.1" customHeight="1" x14ac:dyDescent="0.2">
      <c r="B88" s="13"/>
      <c r="C88" s="13"/>
      <c r="D88" s="9"/>
      <c r="E88" s="16"/>
      <c r="F88" s="9"/>
      <c r="G88" s="17"/>
      <c r="H88" s="17"/>
      <c r="I88" s="17"/>
      <c r="J88" s="11"/>
      <c r="K88" s="11"/>
      <c r="L88" s="11"/>
      <c r="M88" s="11"/>
      <c r="N88" s="11"/>
      <c r="O88" s="11"/>
      <c r="P88" s="11"/>
      <c r="Q88" s="11"/>
      <c r="R88" s="11"/>
    </row>
    <row r="89" spans="2:18" s="28" customFormat="1" x14ac:dyDescent="0.2">
      <c r="B89" s="29" t="s">
        <v>142</v>
      </c>
      <c r="C89" s="36" t="s">
        <v>143</v>
      </c>
      <c r="D89" s="30" t="s">
        <v>24</v>
      </c>
      <c r="E89" s="179"/>
      <c r="F89" s="31"/>
      <c r="G89" s="51">
        <v>2600.3850000000002</v>
      </c>
      <c r="H89" s="51">
        <v>0</v>
      </c>
      <c r="I89" s="51">
        <v>122.33</v>
      </c>
      <c r="J89" s="12"/>
      <c r="K89" s="35">
        <v>2722.7150000000001</v>
      </c>
      <c r="L89" s="34"/>
      <c r="M89" s="25">
        <f t="shared" ref="M89:M94" si="24">+$E89*G89</f>
        <v>0</v>
      </c>
      <c r="N89" s="25">
        <f t="shared" ref="N89:N94" si="25">+$E89*H89</f>
        <v>0</v>
      </c>
      <c r="O89" s="25">
        <f t="shared" ref="O89:O94" si="26">+$E89*I89</f>
        <v>0</v>
      </c>
      <c r="P89" s="24"/>
      <c r="Q89" s="25">
        <f t="shared" ref="Q89:Q94" si="27">SUM(M89:P89)</f>
        <v>0</v>
      </c>
      <c r="R89" s="27"/>
    </row>
    <row r="90" spans="2:18" s="28" customFormat="1" x14ac:dyDescent="0.2">
      <c r="B90" s="29" t="s">
        <v>74</v>
      </c>
      <c r="C90" s="36" t="s">
        <v>144</v>
      </c>
      <c r="D90" s="47" t="s">
        <v>76</v>
      </c>
      <c r="E90" s="180"/>
      <c r="F90" s="31"/>
      <c r="G90" s="51">
        <v>0</v>
      </c>
      <c r="H90" s="51">
        <v>10.220000000000001</v>
      </c>
      <c r="I90" s="51">
        <v>3.14</v>
      </c>
      <c r="J90" s="12"/>
      <c r="K90" s="35">
        <v>13.360000000000001</v>
      </c>
      <c r="L90" s="34"/>
      <c r="M90" s="25">
        <f t="shared" si="24"/>
        <v>0</v>
      </c>
      <c r="N90" s="25">
        <f t="shared" si="25"/>
        <v>0</v>
      </c>
      <c r="O90" s="25">
        <f t="shared" si="26"/>
        <v>0</v>
      </c>
      <c r="P90" s="24"/>
      <c r="Q90" s="25">
        <f t="shared" si="27"/>
        <v>0</v>
      </c>
      <c r="R90" s="27"/>
    </row>
    <row r="91" spans="2:18" s="28" customFormat="1" x14ac:dyDescent="0.2">
      <c r="B91" s="29" t="s">
        <v>125</v>
      </c>
      <c r="C91" s="36" t="s">
        <v>126</v>
      </c>
      <c r="D91" s="47" t="s">
        <v>24</v>
      </c>
      <c r="E91" s="180"/>
      <c r="F91" s="31"/>
      <c r="G91" s="51">
        <v>0</v>
      </c>
      <c r="H91" s="51">
        <v>10229.4</v>
      </c>
      <c r="I91" s="51">
        <v>0</v>
      </c>
      <c r="J91" s="12"/>
      <c r="K91" s="35">
        <v>10229.4</v>
      </c>
      <c r="L91" s="34"/>
      <c r="M91" s="25">
        <f t="shared" si="24"/>
        <v>0</v>
      </c>
      <c r="N91" s="25">
        <f t="shared" si="25"/>
        <v>0</v>
      </c>
      <c r="O91" s="25">
        <f t="shared" si="26"/>
        <v>0</v>
      </c>
      <c r="P91" s="24"/>
      <c r="Q91" s="25">
        <f t="shared" si="27"/>
        <v>0</v>
      </c>
      <c r="R91" s="27"/>
    </row>
    <row r="92" spans="2:18" s="28" customFormat="1" ht="25.5" x14ac:dyDescent="0.2">
      <c r="B92" s="72" t="s">
        <v>81</v>
      </c>
      <c r="C92" s="36" t="s">
        <v>82</v>
      </c>
      <c r="D92" s="73" t="s">
        <v>83</v>
      </c>
      <c r="E92" s="181"/>
      <c r="F92" s="31"/>
      <c r="G92" s="51">
        <v>0</v>
      </c>
      <c r="H92" s="51">
        <v>58950</v>
      </c>
      <c r="I92" s="51">
        <v>0</v>
      </c>
      <c r="J92" s="12"/>
      <c r="K92" s="35">
        <v>58950</v>
      </c>
      <c r="L92" s="34"/>
      <c r="M92" s="25">
        <f t="shared" si="24"/>
        <v>0</v>
      </c>
      <c r="N92" s="25">
        <f t="shared" si="25"/>
        <v>0</v>
      </c>
      <c r="O92" s="25">
        <f t="shared" si="26"/>
        <v>0</v>
      </c>
      <c r="P92" s="24"/>
      <c r="Q92" s="25">
        <f t="shared" si="27"/>
        <v>0</v>
      </c>
      <c r="R92" s="27"/>
    </row>
    <row r="93" spans="2:18" s="28" customFormat="1" ht="25.5" x14ac:dyDescent="0.2">
      <c r="B93" s="72" t="s">
        <v>81</v>
      </c>
      <c r="C93" s="36" t="s">
        <v>84</v>
      </c>
      <c r="D93" s="73" t="s">
        <v>83</v>
      </c>
      <c r="E93" s="181"/>
      <c r="F93" s="31"/>
      <c r="G93" s="51">
        <v>0</v>
      </c>
      <c r="H93" s="51">
        <v>43344</v>
      </c>
      <c r="I93" s="51">
        <v>0</v>
      </c>
      <c r="J93" s="12"/>
      <c r="K93" s="35">
        <v>43344</v>
      </c>
      <c r="L93" s="34"/>
      <c r="M93" s="25">
        <f t="shared" si="24"/>
        <v>0</v>
      </c>
      <c r="N93" s="25">
        <f t="shared" si="25"/>
        <v>0</v>
      </c>
      <c r="O93" s="25">
        <f t="shared" si="26"/>
        <v>0</v>
      </c>
      <c r="P93" s="24"/>
      <c r="Q93" s="25">
        <f t="shared" si="27"/>
        <v>0</v>
      </c>
      <c r="R93" s="27"/>
    </row>
    <row r="94" spans="2:18" s="39" customFormat="1" ht="27" customHeight="1" x14ac:dyDescent="0.2">
      <c r="B94" s="18" t="s">
        <v>127</v>
      </c>
      <c r="C94" s="54" t="s">
        <v>145</v>
      </c>
      <c r="D94" s="40" t="s">
        <v>24</v>
      </c>
      <c r="E94" s="178"/>
      <c r="F94" s="41"/>
      <c r="G94" s="51">
        <v>0</v>
      </c>
      <c r="H94" s="51">
        <v>13366.060000000001</v>
      </c>
      <c r="I94" s="51">
        <v>0</v>
      </c>
      <c r="J94" s="53"/>
      <c r="K94" s="25">
        <v>13366.060000000001</v>
      </c>
      <c r="L94" s="24"/>
      <c r="M94" s="25">
        <f t="shared" si="24"/>
        <v>0</v>
      </c>
      <c r="N94" s="25">
        <f t="shared" si="25"/>
        <v>0</v>
      </c>
      <c r="O94" s="25">
        <f t="shared" si="26"/>
        <v>0</v>
      </c>
      <c r="P94" s="24"/>
      <c r="Q94" s="25">
        <f t="shared" si="27"/>
        <v>0</v>
      </c>
      <c r="R94" s="26"/>
    </row>
    <row r="95" spans="2:18" x14ac:dyDescent="0.2">
      <c r="B95" s="13"/>
      <c r="C95" s="13"/>
      <c r="D95" s="9"/>
      <c r="E95" s="16"/>
      <c r="F95" s="9"/>
      <c r="G95" s="49"/>
      <c r="H95" s="49"/>
      <c r="I95" s="49"/>
      <c r="J95" s="11"/>
      <c r="K95" s="50" t="s">
        <v>35</v>
      </c>
      <c r="L95" s="50"/>
      <c r="M95" s="25">
        <f>SUM(M89:M94)</f>
        <v>0</v>
      </c>
      <c r="N95" s="25">
        <f t="shared" ref="N95:Q95" si="28">SUM(N89:N94)</f>
        <v>0</v>
      </c>
      <c r="O95" s="25">
        <f t="shared" si="28"/>
        <v>0</v>
      </c>
      <c r="P95" s="24"/>
      <c r="Q95" s="25">
        <f t="shared" si="28"/>
        <v>0</v>
      </c>
      <c r="R95" s="11"/>
    </row>
    <row r="96" spans="2:18" ht="8.1" customHeight="1" x14ac:dyDescent="0.2">
      <c r="B96" s="13"/>
      <c r="C96" s="13"/>
      <c r="D96" s="9"/>
      <c r="E96" s="16"/>
      <c r="F96" s="9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</row>
    <row r="97" spans="2:18" x14ac:dyDescent="0.2">
      <c r="B97" s="13"/>
      <c r="C97" s="13"/>
      <c r="D97" s="9"/>
      <c r="E97" s="16"/>
      <c r="F97" s="9"/>
      <c r="G97" s="112" t="s">
        <v>146</v>
      </c>
      <c r="H97" s="113"/>
      <c r="I97" s="114"/>
      <c r="J97" s="11"/>
      <c r="K97" s="14" t="s">
        <v>12</v>
      </c>
      <c r="L97" s="15"/>
      <c r="M97" s="112" t="s">
        <v>146</v>
      </c>
      <c r="N97" s="113"/>
      <c r="O97" s="114"/>
      <c r="P97" s="11"/>
      <c r="Q97" s="138" t="s">
        <v>175</v>
      </c>
      <c r="R97" s="11"/>
    </row>
    <row r="98" spans="2:18" ht="8.1" customHeight="1" x14ac:dyDescent="0.2">
      <c r="B98" s="13"/>
      <c r="C98" s="13"/>
      <c r="D98" s="9"/>
      <c r="E98" s="16"/>
      <c r="F98" s="9"/>
      <c r="G98" s="17"/>
      <c r="H98" s="17"/>
      <c r="I98" s="17"/>
      <c r="J98" s="11"/>
      <c r="K98" s="11"/>
      <c r="L98" s="11"/>
      <c r="M98" s="11"/>
      <c r="N98" s="11"/>
      <c r="O98" s="11"/>
      <c r="P98" s="11"/>
      <c r="Q98" s="11"/>
      <c r="R98" s="11"/>
    </row>
    <row r="99" spans="2:18" s="28" customFormat="1" x14ac:dyDescent="0.2">
      <c r="B99" s="52" t="s">
        <v>147</v>
      </c>
      <c r="C99" s="36" t="s">
        <v>148</v>
      </c>
      <c r="D99" s="30" t="s">
        <v>149</v>
      </c>
      <c r="E99" s="182"/>
      <c r="F99" s="31"/>
      <c r="G99" s="51">
        <v>86.14</v>
      </c>
      <c r="H99" s="51">
        <v>0</v>
      </c>
      <c r="I99" s="51">
        <v>21.545000000000002</v>
      </c>
      <c r="J99" s="12"/>
      <c r="K99" s="35">
        <v>107.685</v>
      </c>
      <c r="L99" s="34"/>
      <c r="M99" s="25">
        <f t="shared" ref="M99:M100" si="29">+$E99*G99</f>
        <v>0</v>
      </c>
      <c r="N99" s="25">
        <f t="shared" ref="N99:N100" si="30">+$E99*H99</f>
        <v>0</v>
      </c>
      <c r="O99" s="25">
        <f t="shared" ref="O99:O100" si="31">+$E99*I99</f>
        <v>0</v>
      </c>
      <c r="P99" s="24"/>
      <c r="Q99" s="25">
        <f t="shared" ref="Q99:Q100" si="32">SUM(M99:P99)</f>
        <v>0</v>
      </c>
      <c r="R99" s="27"/>
    </row>
    <row r="100" spans="2:18" s="28" customFormat="1" x14ac:dyDescent="0.2">
      <c r="B100" s="52" t="s">
        <v>150</v>
      </c>
      <c r="C100" s="36" t="s">
        <v>151</v>
      </c>
      <c r="D100" s="30" t="s">
        <v>24</v>
      </c>
      <c r="E100" s="182"/>
      <c r="F100" s="31"/>
      <c r="G100" s="51">
        <v>28620</v>
      </c>
      <c r="H100" s="51">
        <v>0</v>
      </c>
      <c r="I100" s="51">
        <v>7155</v>
      </c>
      <c r="J100" s="12"/>
      <c r="K100" s="35">
        <v>35775</v>
      </c>
      <c r="L100" s="34"/>
      <c r="M100" s="25">
        <f t="shared" si="29"/>
        <v>0</v>
      </c>
      <c r="N100" s="25">
        <f t="shared" si="30"/>
        <v>0</v>
      </c>
      <c r="O100" s="25">
        <f t="shared" si="31"/>
        <v>0</v>
      </c>
      <c r="P100" s="24"/>
      <c r="Q100" s="25">
        <f t="shared" si="32"/>
        <v>0</v>
      </c>
      <c r="R100" s="27"/>
    </row>
    <row r="101" spans="2:18" x14ac:dyDescent="0.2">
      <c r="B101" s="13"/>
      <c r="C101" s="13"/>
      <c r="D101" s="9"/>
      <c r="E101" s="16"/>
      <c r="F101" s="9"/>
      <c r="G101" s="11"/>
      <c r="H101" s="11"/>
      <c r="I101" s="11"/>
      <c r="J101" s="11"/>
      <c r="K101" s="50" t="s">
        <v>35</v>
      </c>
      <c r="L101" s="50"/>
      <c r="M101" s="25">
        <f>SUM(M99:M100)</f>
        <v>0</v>
      </c>
      <c r="N101" s="25">
        <f t="shared" ref="N101:O101" si="33">SUM(N99:N100)</f>
        <v>0</v>
      </c>
      <c r="O101" s="25">
        <f t="shared" si="33"/>
        <v>0</v>
      </c>
      <c r="P101" s="24"/>
      <c r="Q101" s="25">
        <f>SUM(Q99:Q100)</f>
        <v>0</v>
      </c>
      <c r="R101" s="11"/>
    </row>
    <row r="102" spans="2:18" ht="6.75" customHeight="1" x14ac:dyDescent="0.2">
      <c r="B102" s="13"/>
      <c r="C102" s="13"/>
      <c r="D102" s="9"/>
      <c r="E102" s="16"/>
      <c r="F102" s="9"/>
      <c r="G102" s="11"/>
      <c r="H102" s="11"/>
      <c r="I102" s="11"/>
      <c r="J102" s="11"/>
      <c r="K102" s="50"/>
      <c r="L102" s="50"/>
      <c r="M102" s="24"/>
      <c r="N102" s="24"/>
      <c r="O102" s="24"/>
      <c r="P102" s="24"/>
      <c r="Q102" s="24"/>
      <c r="R102" s="11"/>
    </row>
    <row r="103" spans="2:18" x14ac:dyDescent="0.2">
      <c r="B103" s="13"/>
      <c r="C103" s="13"/>
      <c r="D103" s="9"/>
      <c r="E103" s="16"/>
      <c r="F103" s="9"/>
      <c r="G103" s="112" t="s">
        <v>152</v>
      </c>
      <c r="H103" s="113"/>
      <c r="I103" s="114"/>
      <c r="J103" s="11"/>
      <c r="K103" s="14" t="s">
        <v>12</v>
      </c>
      <c r="L103" s="15"/>
      <c r="M103" s="112" t="s">
        <v>152</v>
      </c>
      <c r="N103" s="113"/>
      <c r="O103" s="114"/>
      <c r="P103" s="11"/>
      <c r="Q103" s="138" t="s">
        <v>175</v>
      </c>
      <c r="R103" s="11"/>
    </row>
    <row r="104" spans="2:18" ht="8.1" customHeight="1" x14ac:dyDescent="0.2">
      <c r="B104" s="13"/>
      <c r="C104" s="13"/>
      <c r="D104" s="9"/>
      <c r="E104" s="16"/>
      <c r="F104" s="9"/>
      <c r="G104" s="17"/>
      <c r="H104" s="17"/>
      <c r="I104" s="17"/>
      <c r="J104" s="11"/>
      <c r="K104" s="11"/>
      <c r="L104" s="11"/>
      <c r="M104" s="11"/>
      <c r="N104" s="11"/>
      <c r="O104" s="11"/>
      <c r="P104" s="11"/>
      <c r="Q104" s="11"/>
      <c r="R104" s="11"/>
    </row>
    <row r="105" spans="2:18" s="39" customFormat="1" x14ac:dyDescent="0.2">
      <c r="B105" s="18" t="s">
        <v>153</v>
      </c>
      <c r="C105" s="19" t="s">
        <v>154</v>
      </c>
      <c r="D105" s="40" t="s">
        <v>42</v>
      </c>
      <c r="E105" s="183"/>
      <c r="F105" s="41"/>
      <c r="G105" s="51">
        <v>24</v>
      </c>
      <c r="H105" s="51">
        <v>0</v>
      </c>
      <c r="I105" s="51">
        <v>0</v>
      </c>
      <c r="J105" s="53"/>
      <c r="K105" s="25">
        <v>24</v>
      </c>
      <c r="L105" s="24"/>
      <c r="M105" s="25">
        <f t="shared" ref="M105:M106" si="34">+$E105*G105</f>
        <v>0</v>
      </c>
      <c r="N105" s="25">
        <f t="shared" ref="N105:N106" si="35">+$E105*H105</f>
        <v>0</v>
      </c>
      <c r="O105" s="25">
        <f t="shared" ref="O105:O106" si="36">+$E105*I105</f>
        <v>0</v>
      </c>
      <c r="P105" s="24"/>
      <c r="Q105" s="25">
        <f t="shared" ref="Q105:Q106" si="37">SUM(M105:P105)</f>
        <v>0</v>
      </c>
      <c r="R105" s="26"/>
    </row>
    <row r="106" spans="2:18" s="39" customFormat="1" x14ac:dyDescent="0.2">
      <c r="B106" s="18" t="s">
        <v>155</v>
      </c>
      <c r="C106" s="19" t="s">
        <v>156</v>
      </c>
      <c r="D106" s="20" t="s">
        <v>47</v>
      </c>
      <c r="E106" s="183"/>
      <c r="F106" s="41"/>
      <c r="G106" s="51">
        <v>48</v>
      </c>
      <c r="H106" s="51">
        <v>0</v>
      </c>
      <c r="I106" s="51">
        <v>0</v>
      </c>
      <c r="J106" s="53"/>
      <c r="K106" s="25">
        <v>48</v>
      </c>
      <c r="L106" s="24"/>
      <c r="M106" s="25">
        <f t="shared" si="34"/>
        <v>0</v>
      </c>
      <c r="N106" s="25">
        <f t="shared" si="35"/>
        <v>0</v>
      </c>
      <c r="O106" s="25">
        <f t="shared" si="36"/>
        <v>0</v>
      </c>
      <c r="P106" s="24"/>
      <c r="Q106" s="25">
        <f t="shared" si="37"/>
        <v>0</v>
      </c>
      <c r="R106" s="26"/>
    </row>
    <row r="107" spans="2:18" x14ac:dyDescent="0.2">
      <c r="B107" s="13"/>
      <c r="C107" s="13"/>
      <c r="D107" s="9"/>
      <c r="E107" s="16"/>
      <c r="F107" s="9"/>
      <c r="G107" s="11"/>
      <c r="H107" s="11"/>
      <c r="I107" s="11"/>
      <c r="J107" s="11"/>
      <c r="K107" s="50" t="s">
        <v>35</v>
      </c>
      <c r="L107" s="50"/>
      <c r="M107" s="25">
        <f>SUM(M105:M106)</f>
        <v>0</v>
      </c>
      <c r="N107" s="25">
        <f t="shared" ref="N107" si="38">SUM(N105:N106)</f>
        <v>0</v>
      </c>
      <c r="O107" s="25">
        <f t="shared" ref="O107" si="39">SUM(O105:O106)</f>
        <v>0</v>
      </c>
      <c r="P107" s="24"/>
      <c r="Q107" s="25">
        <f>SUM(Q105:Q106)</f>
        <v>0</v>
      </c>
      <c r="R107" s="11"/>
    </row>
    <row r="108" spans="2:18" ht="8.1" customHeight="1" x14ac:dyDescent="0.2">
      <c r="B108" s="13"/>
      <c r="C108" s="13"/>
      <c r="D108" s="9"/>
      <c r="E108" s="16"/>
      <c r="F108" s="9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</row>
    <row r="109" spans="2:18" x14ac:dyDescent="0.2">
      <c r="B109" s="13"/>
      <c r="C109" s="13"/>
      <c r="D109" s="9"/>
      <c r="E109" s="16"/>
      <c r="F109" s="9"/>
      <c r="G109" s="115" t="s">
        <v>157</v>
      </c>
      <c r="H109" s="116"/>
      <c r="I109" s="117"/>
      <c r="J109" s="11"/>
      <c r="K109" s="14" t="s">
        <v>12</v>
      </c>
      <c r="L109" s="15"/>
      <c r="M109" s="115" t="s">
        <v>157</v>
      </c>
      <c r="N109" s="116"/>
      <c r="O109" s="117"/>
      <c r="P109" s="11"/>
      <c r="Q109" s="138" t="s">
        <v>175</v>
      </c>
      <c r="R109" s="11"/>
    </row>
    <row r="110" spans="2:18" ht="8.1" customHeight="1" x14ac:dyDescent="0.2">
      <c r="B110" s="13"/>
      <c r="C110" s="13"/>
      <c r="D110" s="9"/>
      <c r="E110" s="31"/>
      <c r="F110" s="9"/>
      <c r="G110" s="15"/>
      <c r="H110" s="15"/>
      <c r="I110" s="15"/>
      <c r="J110" s="11"/>
      <c r="K110" s="11"/>
      <c r="L110" s="11"/>
      <c r="M110" s="11"/>
      <c r="N110" s="11"/>
      <c r="O110" s="11"/>
      <c r="P110" s="11"/>
      <c r="Q110" s="11"/>
      <c r="R110" s="11"/>
    </row>
    <row r="111" spans="2:18" s="39" customFormat="1" x14ac:dyDescent="0.2">
      <c r="B111" s="80"/>
      <c r="C111" s="18"/>
      <c r="D111" s="20"/>
      <c r="E111" s="38"/>
      <c r="F111" s="41"/>
      <c r="G111" s="44"/>
      <c r="H111" s="44"/>
      <c r="I111" s="81"/>
      <c r="J111" s="43"/>
      <c r="K111" s="44">
        <v>0</v>
      </c>
      <c r="L111" s="65"/>
      <c r="M111" s="25">
        <f t="shared" ref="M111" si="40">+$E111*G111</f>
        <v>0</v>
      </c>
      <c r="N111" s="25">
        <f t="shared" ref="N111" si="41">+$E111*H111</f>
        <v>0</v>
      </c>
      <c r="O111" s="25">
        <f t="shared" ref="O111" si="42">+$E111*I111</f>
        <v>0</v>
      </c>
      <c r="P111" s="24"/>
      <c r="Q111" s="25">
        <f t="shared" ref="Q111" si="43">SUM(M111:P111)</f>
        <v>0</v>
      </c>
      <c r="R111" s="53"/>
    </row>
    <row r="112" spans="2:18" x14ac:dyDescent="0.2">
      <c r="B112" s="13"/>
      <c r="C112" s="13"/>
      <c r="D112" s="9"/>
      <c r="E112" s="9"/>
      <c r="F112" s="9"/>
      <c r="G112" s="49"/>
      <c r="H112" s="49"/>
      <c r="I112" s="49"/>
      <c r="J112" s="11"/>
      <c r="K112" s="50" t="s">
        <v>35</v>
      </c>
      <c r="L112" s="50"/>
      <c r="M112" s="25">
        <f>+M111</f>
        <v>0</v>
      </c>
      <c r="N112" s="25">
        <f t="shared" ref="N112:O112" si="44">+N111</f>
        <v>0</v>
      </c>
      <c r="O112" s="25">
        <f t="shared" si="44"/>
        <v>0</v>
      </c>
      <c r="P112" s="24"/>
      <c r="Q112" s="25">
        <f>+Q111</f>
        <v>0</v>
      </c>
      <c r="R112" s="11"/>
    </row>
    <row r="113" spans="1:18" ht="6.75" customHeight="1" x14ac:dyDescent="0.2">
      <c r="B113" s="13"/>
      <c r="C113" s="13"/>
      <c r="D113" s="13"/>
      <c r="E113" s="13"/>
      <c r="F113" s="13"/>
      <c r="G113" s="13"/>
      <c r="H113" s="11"/>
      <c r="I113" s="11"/>
      <c r="J113" s="11"/>
      <c r="K113" s="50"/>
      <c r="L113" s="50"/>
      <c r="M113" s="49"/>
      <c r="N113" s="49"/>
      <c r="O113" s="49"/>
      <c r="P113" s="49"/>
      <c r="Q113" s="49"/>
      <c r="R113" s="11"/>
    </row>
    <row r="114" spans="1:18" x14ac:dyDescent="0.2">
      <c r="B114" s="13"/>
      <c r="C114" s="82" t="s">
        <v>158</v>
      </c>
      <c r="D114" s="83" t="s">
        <v>159</v>
      </c>
      <c r="E114" s="184"/>
      <c r="F114" s="85"/>
      <c r="G114" s="86">
        <v>1</v>
      </c>
      <c r="H114" s="86">
        <v>0</v>
      </c>
      <c r="I114" s="86">
        <v>4</v>
      </c>
      <c r="J114" s="87"/>
      <c r="K114" s="84">
        <v>5</v>
      </c>
      <c r="L114" s="50"/>
      <c r="M114" s="25">
        <f t="shared" ref="M114:M116" si="45">+$E114*G114</f>
        <v>0</v>
      </c>
      <c r="N114" s="25">
        <f t="shared" ref="N114:N116" si="46">+$E114*H114</f>
        <v>0</v>
      </c>
      <c r="O114" s="25">
        <f t="shared" ref="O114:O116" si="47">+$E114*I114</f>
        <v>0</v>
      </c>
      <c r="P114" s="24"/>
      <c r="Q114" s="25">
        <f t="shared" ref="Q114:Q117" si="48">SUM(M114:P114)</f>
        <v>0</v>
      </c>
      <c r="R114" s="11"/>
    </row>
    <row r="115" spans="1:18" x14ac:dyDescent="0.2">
      <c r="A115" s="1">
        <v>75</v>
      </c>
      <c r="B115" s="13"/>
      <c r="C115" s="88" t="s">
        <v>160</v>
      </c>
      <c r="D115" s="83" t="s">
        <v>159</v>
      </c>
      <c r="E115" s="184"/>
      <c r="F115" s="85"/>
      <c r="G115" s="86">
        <v>1</v>
      </c>
      <c r="H115" s="86">
        <v>0</v>
      </c>
      <c r="I115" s="86">
        <v>0</v>
      </c>
      <c r="J115" s="87"/>
      <c r="K115" s="84">
        <v>1</v>
      </c>
      <c r="L115" s="50"/>
      <c r="M115" s="25">
        <f t="shared" si="45"/>
        <v>0</v>
      </c>
      <c r="N115" s="25">
        <f t="shared" si="46"/>
        <v>0</v>
      </c>
      <c r="O115" s="25">
        <f t="shared" si="47"/>
        <v>0</v>
      </c>
      <c r="P115" s="24"/>
      <c r="Q115" s="25">
        <f t="shared" si="48"/>
        <v>0</v>
      </c>
      <c r="R115" s="11"/>
    </row>
    <row r="116" spans="1:18" x14ac:dyDescent="0.2">
      <c r="B116" s="13"/>
      <c r="C116" s="89" t="s">
        <v>161</v>
      </c>
      <c r="D116" s="83" t="s">
        <v>159</v>
      </c>
      <c r="E116" s="185"/>
      <c r="F116" s="85"/>
      <c r="G116" s="106">
        <v>1</v>
      </c>
      <c r="H116" s="107"/>
      <c r="I116" s="108"/>
      <c r="J116" s="87"/>
      <c r="K116" s="84">
        <v>1</v>
      </c>
      <c r="L116" s="50"/>
      <c r="M116" s="25">
        <f t="shared" si="45"/>
        <v>0</v>
      </c>
      <c r="N116" s="25">
        <f t="shared" si="46"/>
        <v>0</v>
      </c>
      <c r="O116" s="25">
        <f t="shared" si="47"/>
        <v>0</v>
      </c>
      <c r="P116" s="24"/>
      <c r="Q116" s="25">
        <f t="shared" si="48"/>
        <v>0</v>
      </c>
      <c r="R116" s="11"/>
    </row>
    <row r="117" spans="1:18" x14ac:dyDescent="0.2">
      <c r="B117" s="13"/>
      <c r="C117" s="13"/>
      <c r="D117" s="9"/>
      <c r="E117" s="16"/>
      <c r="F117" s="9"/>
      <c r="G117" s="11"/>
      <c r="H117" s="11"/>
      <c r="I117" s="11"/>
      <c r="J117" s="11"/>
      <c r="K117" s="137" t="s">
        <v>173</v>
      </c>
      <c r="L117" s="50"/>
      <c r="M117" s="154">
        <f>+M20+M39+M85+M95+M101+M107+M112+M114+M115+M116</f>
        <v>0</v>
      </c>
      <c r="N117" s="154">
        <f t="shared" ref="N117:Q117" si="49">+N20+N39+N85+N95+N101+N107+N112+N114+N115+N116</f>
        <v>0</v>
      </c>
      <c r="O117" s="154">
        <f t="shared" si="49"/>
        <v>0</v>
      </c>
      <c r="P117" s="24"/>
      <c r="Q117" s="154">
        <f t="shared" si="49"/>
        <v>0</v>
      </c>
      <c r="R117" s="11"/>
    </row>
    <row r="118" spans="1:18" x14ac:dyDescent="0.2">
      <c r="B118" s="13"/>
      <c r="C118" s="13"/>
      <c r="D118" s="9"/>
      <c r="E118" s="9"/>
      <c r="F118" s="16"/>
      <c r="G118" s="9"/>
      <c r="H118" s="11"/>
      <c r="I118" s="11"/>
      <c r="J118" s="11"/>
      <c r="K118" s="91" t="s">
        <v>162</v>
      </c>
      <c r="L118" s="50"/>
      <c r="M118" s="92" t="e">
        <f>+M117/$Q$117</f>
        <v>#DIV/0!</v>
      </c>
      <c r="N118" s="92" t="e">
        <f t="shared" ref="N118:Q118" si="50">+N117/$Q$117</f>
        <v>#DIV/0!</v>
      </c>
      <c r="O118" s="92" t="e">
        <f t="shared" si="50"/>
        <v>#DIV/0!</v>
      </c>
      <c r="P118" s="93"/>
      <c r="Q118" s="92" t="e">
        <f t="shared" si="50"/>
        <v>#DIV/0!</v>
      </c>
      <c r="R118" s="11"/>
    </row>
    <row r="119" spans="1:18" x14ac:dyDescent="0.2">
      <c r="B119" s="13"/>
      <c r="C119" s="13" t="s">
        <v>182</v>
      </c>
      <c r="D119" s="9"/>
      <c r="E119" s="9"/>
      <c r="F119" s="16"/>
      <c r="G119" s="9"/>
      <c r="H119" s="11"/>
      <c r="I119" s="11"/>
      <c r="J119" s="11"/>
      <c r="K119" s="50"/>
      <c r="L119" s="50"/>
      <c r="M119" s="49"/>
      <c r="N119" s="49"/>
      <c r="O119" s="49"/>
      <c r="P119" s="11"/>
      <c r="Q119" s="49"/>
      <c r="R119" s="11"/>
    </row>
    <row r="120" spans="1:18" x14ac:dyDescent="0.2">
      <c r="B120" s="13"/>
      <c r="C120" s="13" t="s">
        <v>183</v>
      </c>
      <c r="D120" s="9"/>
      <c r="E120" s="9"/>
      <c r="F120" s="16"/>
      <c r="G120" s="9"/>
      <c r="H120" s="11"/>
      <c r="I120" s="11"/>
      <c r="J120" s="11"/>
      <c r="K120" s="50"/>
      <c r="M120" s="109" t="s">
        <v>180</v>
      </c>
      <c r="N120" s="110"/>
      <c r="O120" s="110"/>
      <c r="P120" s="94"/>
      <c r="Q120" s="95">
        <f>+Q117</f>
        <v>0</v>
      </c>
      <c r="R120" s="11"/>
    </row>
    <row r="121" spans="1:18" hidden="1" x14ac:dyDescent="0.2">
      <c r="B121" s="13"/>
      <c r="C121" s="13"/>
      <c r="D121" s="9"/>
      <c r="E121" s="9"/>
      <c r="F121" s="16"/>
      <c r="G121" s="9"/>
      <c r="H121" s="11"/>
      <c r="I121" s="11"/>
      <c r="J121" s="11"/>
      <c r="K121" s="11"/>
      <c r="L121" s="11"/>
      <c r="M121" s="49"/>
      <c r="N121" s="91" t="s">
        <v>163</v>
      </c>
      <c r="O121" s="96">
        <v>0.04</v>
      </c>
      <c r="P121" s="11"/>
      <c r="Q121" s="24">
        <v>865828.72719064238</v>
      </c>
      <c r="R121" s="11"/>
    </row>
    <row r="122" spans="1:18" hidden="1" x14ac:dyDescent="0.2">
      <c r="B122" s="13"/>
      <c r="C122" s="13"/>
      <c r="D122" s="9"/>
      <c r="E122" s="9"/>
      <c r="F122" s="16"/>
      <c r="G122" s="9"/>
      <c r="H122" s="11"/>
      <c r="I122" s="11"/>
      <c r="J122" s="11"/>
      <c r="K122" s="11"/>
      <c r="L122" s="11"/>
      <c r="M122" s="49"/>
      <c r="N122" s="91" t="s">
        <v>164</v>
      </c>
      <c r="O122" s="93">
        <v>0.04</v>
      </c>
      <c r="P122" s="11"/>
      <c r="Q122" s="24">
        <v>865828.72719064238</v>
      </c>
      <c r="R122" s="11"/>
    </row>
    <row r="123" spans="1:18" hidden="1" x14ac:dyDescent="0.2">
      <c r="B123" s="13"/>
      <c r="C123" s="13"/>
      <c r="D123" s="9"/>
      <c r="E123" s="16"/>
      <c r="F123" s="9"/>
      <c r="G123" s="11"/>
      <c r="H123" s="11"/>
      <c r="I123" s="11"/>
      <c r="J123" s="11"/>
      <c r="K123" s="11"/>
      <c r="L123" s="11"/>
      <c r="M123" s="49"/>
      <c r="N123" s="91" t="s">
        <v>165</v>
      </c>
      <c r="O123" s="93">
        <v>0.02</v>
      </c>
      <c r="P123" s="11"/>
      <c r="Q123" s="24">
        <v>432914.36359532119</v>
      </c>
      <c r="R123" s="11"/>
    </row>
    <row r="124" spans="1:18" hidden="1" x14ac:dyDescent="0.2">
      <c r="B124" s="13"/>
      <c r="C124" s="13"/>
      <c r="D124" s="9"/>
      <c r="E124" s="16"/>
      <c r="F124" s="9"/>
      <c r="G124" s="11"/>
      <c r="H124" s="11"/>
      <c r="I124" s="11"/>
      <c r="J124" s="11"/>
      <c r="K124" s="11"/>
      <c r="L124" s="11"/>
      <c r="M124" s="49"/>
      <c r="N124" s="49"/>
      <c r="O124" s="97" t="s">
        <v>166</v>
      </c>
      <c r="P124" s="98"/>
      <c r="Q124" s="99">
        <v>23810289.997742668</v>
      </c>
      <c r="R124" s="11"/>
    </row>
    <row r="125" spans="1:18" hidden="1" x14ac:dyDescent="0.2">
      <c r="B125" s="13"/>
      <c r="C125" s="13"/>
      <c r="D125" s="9"/>
      <c r="E125" s="16"/>
      <c r="F125" s="9"/>
      <c r="G125" s="11"/>
      <c r="H125" s="11"/>
      <c r="I125" s="11"/>
      <c r="J125" s="11"/>
      <c r="K125" s="11"/>
      <c r="L125" s="11"/>
      <c r="M125" s="49"/>
      <c r="N125" s="100" t="s">
        <v>167</v>
      </c>
      <c r="O125" s="101">
        <v>0.05</v>
      </c>
      <c r="P125" s="102"/>
      <c r="Q125" s="103">
        <v>1190514.4998871335</v>
      </c>
      <c r="R125" s="11"/>
    </row>
    <row r="126" spans="1:18" hidden="1" x14ac:dyDescent="0.2">
      <c r="B126" s="13"/>
      <c r="C126" s="13"/>
      <c r="D126" s="9"/>
      <c r="E126" s="16"/>
      <c r="F126" s="9"/>
      <c r="G126" s="11"/>
      <c r="H126" s="11"/>
      <c r="I126" s="11"/>
      <c r="J126" s="11"/>
      <c r="K126" s="11"/>
      <c r="L126" s="11"/>
      <c r="M126" s="49"/>
      <c r="N126" s="49"/>
      <c r="O126" s="104" t="s">
        <v>168</v>
      </c>
      <c r="P126" s="11"/>
      <c r="Q126" s="24">
        <v>25000804.497629803</v>
      </c>
      <c r="R126" s="11"/>
    </row>
    <row r="127" spans="1:18" hidden="1" x14ac:dyDescent="0.2">
      <c r="B127" s="13"/>
      <c r="C127" s="13"/>
      <c r="D127" s="9"/>
      <c r="E127" s="16"/>
      <c r="F127" s="9"/>
      <c r="G127" s="11"/>
      <c r="H127" s="11"/>
      <c r="I127" s="11"/>
      <c r="J127" s="11"/>
      <c r="K127" s="11"/>
      <c r="L127" s="11"/>
      <c r="M127" s="49"/>
      <c r="N127" s="111" t="s">
        <v>169</v>
      </c>
      <c r="O127" s="111"/>
      <c r="P127" s="111"/>
      <c r="Q127" s="11"/>
      <c r="R127" s="49">
        <v>0</v>
      </c>
    </row>
    <row r="128" spans="1:18" hidden="1" x14ac:dyDescent="0.2">
      <c r="B128" s="13"/>
      <c r="C128" s="13"/>
      <c r="D128" s="9"/>
      <c r="E128" s="16"/>
      <c r="F128" s="9"/>
      <c r="G128" s="11"/>
      <c r="H128" s="11"/>
      <c r="I128" s="11"/>
      <c r="J128" s="11"/>
      <c r="K128" s="11"/>
      <c r="L128" s="11"/>
      <c r="M128" s="49"/>
      <c r="N128" s="105" t="s">
        <v>170</v>
      </c>
      <c r="O128" s="101">
        <v>0.12</v>
      </c>
      <c r="P128" s="102"/>
      <c r="Q128" s="103">
        <v>3000096.539715576</v>
      </c>
      <c r="R128" s="49"/>
    </row>
    <row r="129" spans="2:18" hidden="1" x14ac:dyDescent="0.2">
      <c r="B129" s="13"/>
      <c r="C129" s="13"/>
      <c r="D129" s="9"/>
      <c r="E129" s="16"/>
      <c r="F129" s="9"/>
      <c r="G129" s="11"/>
      <c r="H129" s="11"/>
      <c r="I129" s="11"/>
      <c r="J129" s="11"/>
      <c r="K129" s="11"/>
      <c r="L129" s="11"/>
      <c r="M129" s="49"/>
      <c r="N129" s="49"/>
      <c r="O129" s="90" t="s">
        <v>171</v>
      </c>
      <c r="P129" s="11"/>
      <c r="Q129" s="24">
        <v>28000901.03734538</v>
      </c>
      <c r="R129" s="11"/>
    </row>
    <row r="130" spans="2:18" ht="8.1" customHeight="1" x14ac:dyDescent="0.2">
      <c r="B130" s="13"/>
      <c r="C130" s="13"/>
      <c r="D130" s="9"/>
      <c r="E130" s="16"/>
      <c r="F130" s="9"/>
      <c r="G130" s="11"/>
      <c r="H130" s="11"/>
      <c r="I130" s="11"/>
      <c r="J130" s="11"/>
      <c r="K130" s="11"/>
      <c r="L130" s="11"/>
      <c r="M130" s="49"/>
      <c r="N130" s="49"/>
      <c r="O130" s="90"/>
      <c r="P130" s="11"/>
      <c r="Q130" s="49"/>
      <c r="R130" s="11"/>
    </row>
    <row r="132" spans="2:18" ht="19.5" thickBot="1" x14ac:dyDescent="0.25"/>
    <row r="133" spans="2:18" x14ac:dyDescent="0.2">
      <c r="C133" s="153" t="s">
        <v>174</v>
      </c>
      <c r="D133" s="139"/>
      <c r="E133" s="140"/>
      <c r="F133" s="139"/>
      <c r="G133" s="141"/>
      <c r="H133" s="141"/>
      <c r="I133" s="142"/>
      <c r="Q133" s="161"/>
    </row>
    <row r="134" spans="2:18" x14ac:dyDescent="0.2">
      <c r="C134" s="143" t="s">
        <v>177</v>
      </c>
      <c r="D134" s="144"/>
      <c r="E134" s="145"/>
      <c r="F134" s="144"/>
      <c r="G134" s="146"/>
      <c r="H134" s="146"/>
      <c r="I134" s="147"/>
    </row>
    <row r="135" spans="2:18" ht="19.5" thickBot="1" x14ac:dyDescent="0.25">
      <c r="C135" s="148" t="s">
        <v>176</v>
      </c>
      <c r="D135" s="149"/>
      <c r="E135" s="150"/>
      <c r="F135" s="149"/>
      <c r="G135" s="151"/>
      <c r="H135" s="151"/>
      <c r="I135" s="152"/>
    </row>
  </sheetData>
  <mergeCells count="35">
    <mergeCell ref="C2:E2"/>
    <mergeCell ref="G2:K2"/>
    <mergeCell ref="M2:Q2"/>
    <mergeCell ref="G4:H4"/>
    <mergeCell ref="M4:N4"/>
    <mergeCell ref="Q6:Q7"/>
    <mergeCell ref="B8:B9"/>
    <mergeCell ref="C8:C9"/>
    <mergeCell ref="D8:D9"/>
    <mergeCell ref="E8:E9"/>
    <mergeCell ref="G9:I9"/>
    <mergeCell ref="M9:O9"/>
    <mergeCell ref="G6:G7"/>
    <mergeCell ref="H6:H7"/>
    <mergeCell ref="I6:I7"/>
    <mergeCell ref="M6:M7"/>
    <mergeCell ref="N6:N7"/>
    <mergeCell ref="O6:O7"/>
    <mergeCell ref="C3:E6"/>
    <mergeCell ref="K6:K7"/>
    <mergeCell ref="G87:I87"/>
    <mergeCell ref="M87:O87"/>
    <mergeCell ref="G97:I97"/>
    <mergeCell ref="M97:O97"/>
    <mergeCell ref="G22:I22"/>
    <mergeCell ref="M22:O22"/>
    <mergeCell ref="G41:I41"/>
    <mergeCell ref="M41:O41"/>
    <mergeCell ref="G116:I116"/>
    <mergeCell ref="M120:O120"/>
    <mergeCell ref="N127:P127"/>
    <mergeCell ref="G103:I103"/>
    <mergeCell ref="M103:O103"/>
    <mergeCell ref="G109:I109"/>
    <mergeCell ref="M109:O109"/>
  </mergeCells>
  <printOptions horizontalCentered="1"/>
  <pageMargins left="0" right="0" top="0.74803149606299213" bottom="0.74803149606299213" header="0.31496062992125984" footer="0.31496062992125984"/>
  <pageSetup paperSize="9" scale="45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CUADRO CANTIDADES OBRA Y PRECIO</vt:lpstr>
      <vt:lpstr>'CUADRO CANTIDADES OBRA Y PRECIO'!Área_de_impresión</vt:lpstr>
      <vt:lpstr>'CUADRO CANTIDADES OBRA Y PRECIO'!Print_Area</vt:lpstr>
      <vt:lpstr>'CUADRO CANTIDADES OBRA Y PRECIO'!Print_Titles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jorquera</dc:creator>
  <cp:lastModifiedBy>Marconi Patricio Valle Yanchaliquin</cp:lastModifiedBy>
  <cp:lastPrinted>2019-11-15T17:46:15Z</cp:lastPrinted>
  <dcterms:created xsi:type="dcterms:W3CDTF">2019-11-08T18:06:27Z</dcterms:created>
  <dcterms:modified xsi:type="dcterms:W3CDTF">2019-11-15T20:58:34Z</dcterms:modified>
</cp:coreProperties>
</file>