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ximena.campoverde\Documents\MIT\2026\MIT\DOCUMENTOS REGLAMENTO 1%\"/>
    </mc:Choice>
  </mc:AlternateContent>
  <xr:revisionPtr revIDLastSave="0" documentId="8_{DF6091EA-3D8C-4223-B9BB-F297803194B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Avance físico Proyecto" sheetId="1" r:id="rId1"/>
    <sheet name="Avance Programas" sheetId="2" r:id="rId2"/>
    <sheet name="Avance Pla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LOto+rrkoj66ybaJEgbJjGiqa2EU1Rl+Ww6sVTCSpQc="/>
    </ext>
  </extLst>
</workbook>
</file>

<file path=xl/calcChain.xml><?xml version="1.0" encoding="utf-8"?>
<calcChain xmlns="http://schemas.openxmlformats.org/spreadsheetml/2006/main">
  <c r="AC28" i="1" l="1"/>
  <c r="AD28" i="1" s="1"/>
  <c r="AB28" i="1"/>
  <c r="Z28" i="1"/>
  <c r="X28" i="1"/>
  <c r="V28" i="1"/>
  <c r="R28" i="1"/>
  <c r="S28" i="1" s="1"/>
  <c r="Q28" i="1"/>
  <c r="O28" i="1"/>
  <c r="M28" i="1"/>
  <c r="K28" i="1"/>
  <c r="H28" i="1"/>
  <c r="AC27" i="1"/>
  <c r="AD27" i="1" s="1"/>
  <c r="AB27" i="1"/>
  <c r="AB25" i="1" s="1"/>
  <c r="Z27" i="1"/>
  <c r="Z25" i="1" s="1"/>
  <c r="X27" i="1"/>
  <c r="V27" i="1"/>
  <c r="R27" i="1"/>
  <c r="S27" i="1" s="1"/>
  <c r="Q27" i="1"/>
  <c r="O27" i="1"/>
  <c r="M27" i="1"/>
  <c r="K27" i="1"/>
  <c r="H27" i="1"/>
  <c r="AC26" i="1"/>
  <c r="AD26" i="1" s="1"/>
  <c r="AB26" i="1"/>
  <c r="Z26" i="1"/>
  <c r="X26" i="1"/>
  <c r="V26" i="1"/>
  <c r="R26" i="1"/>
  <c r="S26" i="1" s="1"/>
  <c r="Q26" i="1"/>
  <c r="O26" i="1"/>
  <c r="O25" i="1" s="1"/>
  <c r="M26" i="1"/>
  <c r="K26" i="1"/>
  <c r="H26" i="1"/>
  <c r="V25" i="1"/>
  <c r="K25" i="1"/>
  <c r="H25" i="1"/>
  <c r="E25" i="1"/>
  <c r="AC24" i="1"/>
  <c r="AD24" i="1" s="1"/>
  <c r="AB24" i="1"/>
  <c r="Z24" i="1"/>
  <c r="X24" i="1"/>
  <c r="V24" i="1"/>
  <c r="S24" i="1"/>
  <c r="R24" i="1"/>
  <c r="Q24" i="1"/>
  <c r="O24" i="1"/>
  <c r="M24" i="1"/>
  <c r="K24" i="1"/>
  <c r="H24" i="1"/>
  <c r="AC23" i="1"/>
  <c r="AD23" i="1" s="1"/>
  <c r="AB23" i="1"/>
  <c r="Z23" i="1"/>
  <c r="X23" i="1"/>
  <c r="V23" i="1"/>
  <c r="R23" i="1"/>
  <c r="S23" i="1" s="1"/>
  <c r="Q23" i="1"/>
  <c r="O23" i="1"/>
  <c r="O21" i="1" s="1"/>
  <c r="M23" i="1"/>
  <c r="K23" i="1"/>
  <c r="H23" i="1"/>
  <c r="AC22" i="1"/>
  <c r="AD22" i="1" s="1"/>
  <c r="AB22" i="1"/>
  <c r="Z22" i="1"/>
  <c r="Z21" i="1" s="1"/>
  <c r="X22" i="1"/>
  <c r="X21" i="1" s="1"/>
  <c r="V22" i="1"/>
  <c r="R22" i="1"/>
  <c r="S22" i="1" s="1"/>
  <c r="Q22" i="1"/>
  <c r="O22" i="1"/>
  <c r="M22" i="1"/>
  <c r="K22" i="1"/>
  <c r="K21" i="1" s="1"/>
  <c r="H22" i="1"/>
  <c r="H21" i="1" s="1"/>
  <c r="AB21" i="1"/>
  <c r="E21" i="1"/>
  <c r="AC20" i="1"/>
  <c r="AD20" i="1" s="1"/>
  <c r="AB20" i="1"/>
  <c r="Z20" i="1"/>
  <c r="X20" i="1"/>
  <c r="V20" i="1"/>
  <c r="R20" i="1"/>
  <c r="S20" i="1" s="1"/>
  <c r="Q20" i="1"/>
  <c r="O20" i="1"/>
  <c r="M20" i="1"/>
  <c r="K20" i="1"/>
  <c r="H20" i="1"/>
  <c r="AC19" i="1"/>
  <c r="AD19" i="1" s="1"/>
  <c r="AB19" i="1"/>
  <c r="Z19" i="1"/>
  <c r="X19" i="1"/>
  <c r="V19" i="1"/>
  <c r="R19" i="1"/>
  <c r="S19" i="1" s="1"/>
  <c r="Q19" i="1"/>
  <c r="O19" i="1"/>
  <c r="M19" i="1"/>
  <c r="K19" i="1"/>
  <c r="H19" i="1"/>
  <c r="AC18" i="1"/>
  <c r="AD18" i="1" s="1"/>
  <c r="AB18" i="1"/>
  <c r="Z18" i="1"/>
  <c r="Z17" i="1" s="1"/>
  <c r="X18" i="1"/>
  <c r="V18" i="1"/>
  <c r="V17" i="1" s="1"/>
  <c r="R18" i="1"/>
  <c r="S18" i="1" s="1"/>
  <c r="S17" i="1" s="1"/>
  <c r="Q18" i="1"/>
  <c r="Q17" i="1" s="1"/>
  <c r="O18" i="1"/>
  <c r="M18" i="1"/>
  <c r="K18" i="1"/>
  <c r="K17" i="1" s="1"/>
  <c r="H18" i="1"/>
  <c r="H17" i="1" s="1"/>
  <c r="X17" i="1"/>
  <c r="E17" i="1"/>
  <c r="AC16" i="1"/>
  <c r="AD16" i="1" s="1"/>
  <c r="AB16" i="1"/>
  <c r="Z16" i="1"/>
  <c r="X16" i="1"/>
  <c r="V16" i="1"/>
  <c r="R16" i="1"/>
  <c r="S16" i="1" s="1"/>
  <c r="Q16" i="1"/>
  <c r="O16" i="1"/>
  <c r="M16" i="1"/>
  <c r="K16" i="1"/>
  <c r="H16" i="1"/>
  <c r="H13" i="1" s="1"/>
  <c r="AC15" i="1"/>
  <c r="AD15" i="1" s="1"/>
  <c r="AB15" i="1"/>
  <c r="Z15" i="1"/>
  <c r="X15" i="1"/>
  <c r="X13" i="1" s="1"/>
  <c r="V15" i="1"/>
  <c r="R15" i="1"/>
  <c r="S15" i="1" s="1"/>
  <c r="Q15" i="1"/>
  <c r="O15" i="1"/>
  <c r="M15" i="1"/>
  <c r="K15" i="1"/>
  <c r="H15" i="1"/>
  <c r="AC14" i="1"/>
  <c r="AD14" i="1" s="1"/>
  <c r="AB14" i="1"/>
  <c r="AB13" i="1" s="1"/>
  <c r="Z14" i="1"/>
  <c r="Z13" i="1" s="1"/>
  <c r="X14" i="1"/>
  <c r="V14" i="1"/>
  <c r="R14" i="1"/>
  <c r="S14" i="1" s="1"/>
  <c r="Q14" i="1"/>
  <c r="O14" i="1"/>
  <c r="O13" i="1" s="1"/>
  <c r="M14" i="1"/>
  <c r="K14" i="1"/>
  <c r="K13" i="1" s="1"/>
  <c r="H14" i="1"/>
  <c r="E13" i="1"/>
  <c r="AC12" i="1"/>
  <c r="AD12" i="1" s="1"/>
  <c r="AB12" i="1"/>
  <c r="Z12" i="1"/>
  <c r="X12" i="1"/>
  <c r="V12" i="1"/>
  <c r="R12" i="1"/>
  <c r="S12" i="1" s="1"/>
  <c r="Q12" i="1"/>
  <c r="O12" i="1"/>
  <c r="M12" i="1"/>
  <c r="K12" i="1"/>
  <c r="H12" i="1"/>
  <c r="AC11" i="1"/>
  <c r="AD11" i="1" s="1"/>
  <c r="AB11" i="1"/>
  <c r="Z11" i="1"/>
  <c r="X11" i="1"/>
  <c r="X9" i="1" s="1"/>
  <c r="V11" i="1"/>
  <c r="R11" i="1"/>
  <c r="S11" i="1" s="1"/>
  <c r="Q11" i="1"/>
  <c r="O11" i="1"/>
  <c r="M11" i="1"/>
  <c r="K11" i="1"/>
  <c r="H11" i="1"/>
  <c r="H9" i="1" s="1"/>
  <c r="AC10" i="1"/>
  <c r="AD10" i="1" s="1"/>
  <c r="AB10" i="1"/>
  <c r="AB9" i="1" s="1"/>
  <c r="Z10" i="1"/>
  <c r="X10" i="1"/>
  <c r="V10" i="1"/>
  <c r="R10" i="1"/>
  <c r="S10" i="1" s="1"/>
  <c r="Q10" i="1"/>
  <c r="Q9" i="1" s="1"/>
  <c r="O10" i="1"/>
  <c r="M10" i="1"/>
  <c r="M9" i="1" s="1"/>
  <c r="K10" i="1"/>
  <c r="K9" i="1" s="1"/>
  <c r="H10" i="1"/>
  <c r="E9" i="1"/>
  <c r="AD13" i="1" l="1"/>
  <c r="S21" i="1"/>
  <c r="K30" i="1"/>
  <c r="X25" i="1"/>
  <c r="Q25" i="1"/>
  <c r="X30" i="1"/>
  <c r="O9" i="1"/>
  <c r="O30" i="1" s="1"/>
  <c r="M13" i="1"/>
  <c r="S25" i="1"/>
  <c r="E30" i="1"/>
  <c r="Q13" i="1"/>
  <c r="O17" i="1"/>
  <c r="AD17" i="1"/>
  <c r="M17" i="1"/>
  <c r="M30" i="1" s="1"/>
  <c r="M21" i="1"/>
  <c r="V9" i="1"/>
  <c r="V21" i="1"/>
  <c r="V13" i="1"/>
  <c r="Q21" i="1"/>
  <c r="Z9" i="1"/>
  <c r="AB17" i="1"/>
  <c r="AB30" i="1" s="1"/>
  <c r="M25" i="1"/>
  <c r="AD25" i="1"/>
  <c r="H30" i="1"/>
  <c r="S9" i="1"/>
  <c r="S13" i="1"/>
  <c r="AD21" i="1"/>
  <c r="Q30" i="1"/>
  <c r="AD9" i="1"/>
  <c r="AD30" i="1" s="1"/>
  <c r="Z30" i="1"/>
  <c r="S30" i="1" l="1"/>
  <c r="V30" i="1"/>
</calcChain>
</file>

<file path=xl/sharedStrings.xml><?xml version="1.0" encoding="utf-8"?>
<sst xmlns="http://schemas.openxmlformats.org/spreadsheetml/2006/main" count="279" uniqueCount="81">
  <si>
    <t>Matriz de Avance Físico</t>
  </si>
  <si>
    <t>NOMBRE DEL PROYECTO:</t>
  </si>
  <si>
    <t>2.a PROGRAMACIÓN MENSUAL DE METAS POR COMPONENTES</t>
  </si>
  <si>
    <t>2.b SEGUIMIENTO ANUAL DE METAS</t>
  </si>
  <si>
    <t>ESTRUCTURA DE METAS POR COMPONENTES (Marco Lógico)</t>
  </si>
  <si>
    <t>PROGRAMACIÓN 2026</t>
  </si>
  <si>
    <t>PROGRAMACIÓN TRIMESTRAL</t>
  </si>
  <si>
    <t xml:space="preserve">SEGUIMIENTO TRIMESTRAL </t>
  </si>
  <si>
    <t>Componente</t>
  </si>
  <si>
    <t>Indicador</t>
  </si>
  <si>
    <t xml:space="preserve">Meta Total del Proyecto (A) </t>
  </si>
  <si>
    <t>Unidad</t>
  </si>
  <si>
    <t xml:space="preserve">Ponderación (B)  (%) </t>
  </si>
  <si>
    <t>Meta Anual Programada (C)</t>
  </si>
  <si>
    <t>% Meta Anual Ponderada 
D=(C/A)*B</t>
  </si>
  <si>
    <t>Programado 1er.Trimestre</t>
  </si>
  <si>
    <t>Programado 2do.Trimestre</t>
  </si>
  <si>
    <t>Programado 3er.Trimestre</t>
  </si>
  <si>
    <t>Programado 4to.Trimestre</t>
  </si>
  <si>
    <t>Total Acumulado</t>
  </si>
  <si>
    <t>% Ponderado</t>
  </si>
  <si>
    <t>Ejecución 1er.Trimestre</t>
  </si>
  <si>
    <t>Ejecución 2do.Trimestre</t>
  </si>
  <si>
    <t>Ejecución 3er.Trimestre</t>
  </si>
  <si>
    <t>Ejecución 4to.Trimestre</t>
  </si>
  <si>
    <t>Unidades</t>
  </si>
  <si>
    <t>COMPONENTE 1</t>
  </si>
  <si>
    <t>Componente 1</t>
  </si>
  <si>
    <t>Indicador 1.1</t>
  </si>
  <si>
    <t>Libros</t>
  </si>
  <si>
    <t>Indicador 1.2</t>
  </si>
  <si>
    <t>Estudiantes</t>
  </si>
  <si>
    <t>Indicador 1.3</t>
  </si>
  <si>
    <t>Profesores</t>
  </si>
  <si>
    <t>COMPONENTE 2</t>
  </si>
  <si>
    <t>Componente 2</t>
  </si>
  <si>
    <t>Indicador 2.1</t>
  </si>
  <si>
    <r>
      <rPr>
        <sz val="10"/>
        <color theme="1"/>
        <rFont val="Calibri"/>
        <family val="2"/>
      </rPr>
      <t>m</t>
    </r>
    <r>
      <rPr>
        <vertAlign val="superscript"/>
        <sz val="10"/>
        <color theme="1"/>
        <rFont val="Calibri"/>
        <family val="2"/>
      </rPr>
      <t>2</t>
    </r>
  </si>
  <si>
    <t>Indicador 2.2</t>
  </si>
  <si>
    <t>plg.</t>
  </si>
  <si>
    <t>Indicador 2.3</t>
  </si>
  <si>
    <t>kg</t>
  </si>
  <si>
    <t>COMPONENTE 3</t>
  </si>
  <si>
    <t>Componente 3</t>
  </si>
  <si>
    <t>Indicador 3.1</t>
  </si>
  <si>
    <t>Ha</t>
  </si>
  <si>
    <t>Indicador 3.2</t>
  </si>
  <si>
    <t>litros</t>
  </si>
  <si>
    <t>Indicador 3.3</t>
  </si>
  <si>
    <t>unidades</t>
  </si>
  <si>
    <t>COMPONENTE 4</t>
  </si>
  <si>
    <t>Componente 4</t>
  </si>
  <si>
    <t>Indicador 4.1</t>
  </si>
  <si>
    <t>casas</t>
  </si>
  <si>
    <t>Indicador 4.2</t>
  </si>
  <si>
    <t>km</t>
  </si>
  <si>
    <t>Indicador 4.3</t>
  </si>
  <si>
    <t>-</t>
  </si>
  <si>
    <t>COMPONENTE 5</t>
  </si>
  <si>
    <t>Componente 5</t>
  </si>
  <si>
    <t>Indicador 5.1</t>
  </si>
  <si>
    <t>Indicador 5.2</t>
  </si>
  <si>
    <t>Indicador 5.3</t>
  </si>
  <si>
    <t>(*) Meta Anual Ponderada = (Meta año* Ponderación)/ Meta Propósito</t>
  </si>
  <si>
    <r>
      <rPr>
        <b/>
        <sz val="11"/>
        <color theme="1"/>
        <rFont val="Calibri"/>
        <family val="2"/>
      </rPr>
      <t xml:space="preserve">Nota: </t>
    </r>
    <r>
      <rPr>
        <sz val="11"/>
        <color theme="1"/>
        <rFont val="Calibri"/>
        <family val="2"/>
      </rPr>
      <t>Ingresar información únicamente en las celdas blancas.</t>
    </r>
  </si>
  <si>
    <r>
      <rPr>
        <b/>
        <sz val="11"/>
        <color theme="1"/>
        <rFont val="Calibri"/>
        <family val="2"/>
      </rPr>
      <t>Elaborado:</t>
    </r>
    <r>
      <rPr>
        <sz val="11"/>
        <color theme="1"/>
        <rFont val="Calibri"/>
        <family val="2"/>
      </rPr>
      <t xml:space="preserve">   …</t>
    </r>
  </si>
  <si>
    <r>
      <rPr>
        <b/>
        <sz val="11"/>
        <color theme="1"/>
        <rFont val="Calibri"/>
        <family val="2"/>
      </rPr>
      <t>Revisado:</t>
    </r>
    <r>
      <rPr>
        <sz val="11"/>
        <color theme="1"/>
        <rFont val="Calibri"/>
        <family val="2"/>
      </rPr>
      <t xml:space="preserve">   …</t>
    </r>
  </si>
  <si>
    <t>PROGRAMACIÓN DE METAS POR FASES</t>
  </si>
  <si>
    <t>NOMBRE DEL PROGRAMA:</t>
  </si>
  <si>
    <t>3. PROGRAMACIÓN PLURIANUAL DE METAS POR COMPONENTES</t>
  </si>
  <si>
    <t>PROGRAMA</t>
  </si>
  <si>
    <t xml:space="preserve">Meta Total del Proyecto </t>
  </si>
  <si>
    <t xml:space="preserve">Ponderación (%) </t>
  </si>
  <si>
    <t>Proyecto 1</t>
  </si>
  <si>
    <t>Proyecto 2</t>
  </si>
  <si>
    <t>Proyecto 3</t>
  </si>
  <si>
    <t>Proyecto 4</t>
  </si>
  <si>
    <r>
      <rPr>
        <sz val="10"/>
        <color theme="1"/>
        <rFont val="Calibri"/>
        <family val="2"/>
      </rPr>
      <t>m</t>
    </r>
    <r>
      <rPr>
        <vertAlign val="superscript"/>
        <sz val="10"/>
        <color theme="1"/>
        <rFont val="Calibri"/>
        <family val="2"/>
      </rPr>
      <t>2</t>
    </r>
  </si>
  <si>
    <r>
      <rPr>
        <b/>
        <sz val="11"/>
        <color theme="1"/>
        <rFont val="Calibri"/>
        <family val="2"/>
      </rPr>
      <t xml:space="preserve">Nota: </t>
    </r>
    <r>
      <rPr>
        <sz val="11"/>
        <color theme="1"/>
        <rFont val="Calibri"/>
        <family val="2"/>
      </rPr>
      <t>Ingresar información únicamente en las celdas blancas.</t>
    </r>
  </si>
  <si>
    <r>
      <rPr>
        <b/>
        <sz val="11"/>
        <color theme="1"/>
        <rFont val="Calibri"/>
        <family val="2"/>
      </rPr>
      <t>Elaborado:</t>
    </r>
    <r>
      <rPr>
        <sz val="11"/>
        <color theme="1"/>
        <rFont val="Calibri"/>
        <family val="2"/>
      </rPr>
      <t xml:space="preserve">   …</t>
    </r>
  </si>
  <si>
    <t>NOMBRE DEL PLAN: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</si>
</sst>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_);_(* \(#,##0.0\);_(* &quot;-&quot;??_);_(@_)"/>
    <numFmt numFmtId="165" formatCode="_(* #,##0.00%_);_(* \(#,##0.00\);_(* &quot;-&quot;?.0_);_(@_)"/>
    <numFmt numFmtId="166" formatCode="_(* #,##0.0%_);_(* \(#,##0.0\);_(* &quot;-&quot;?_);_(@_)"/>
    <numFmt numFmtId="167" formatCode="0.0%"/>
  </numFmts>
  <fonts count="10" x14ac:knownFonts="1">
    <font>
      <sz val="11"/>
      <color theme="1"/>
      <name val="Calibri"/>
      <scheme val="minor"/>
    </font>
    <font>
      <b/>
      <sz val="14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rgb="FF003366"/>
      <name val="Calibri"/>
      <family val="2"/>
    </font>
    <font>
      <vertAlign val="superscript"/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BD4B4"/>
        <bgColor rgb="FFFBD4B4"/>
      </patternFill>
    </fill>
    <fill>
      <patternFill patternType="solid">
        <fgColor rgb="FFDBE5F1"/>
        <bgColor rgb="FFDBE5F1"/>
      </patternFill>
    </fill>
    <fill>
      <patternFill patternType="solid">
        <fgColor rgb="FFF2F2F2"/>
        <bgColor rgb="FFF2F2F2"/>
      </patternFill>
    </fill>
    <fill>
      <patternFill patternType="solid">
        <fgColor rgb="FFC0C0C0"/>
        <bgColor rgb="FFC0C0C0"/>
      </patternFill>
    </fill>
  </fills>
  <borders count="4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4" borderId="32" xfId="0" applyFont="1" applyFill="1" applyBorder="1" applyAlignment="1">
      <alignment vertical="center"/>
    </xf>
    <xf numFmtId="0" fontId="7" fillId="4" borderId="33" xfId="0" applyFont="1" applyFill="1" applyBorder="1" applyAlignment="1">
      <alignment vertical="center"/>
    </xf>
    <xf numFmtId="10" fontId="3" fillId="4" borderId="34" xfId="0" applyNumberFormat="1" applyFont="1" applyFill="1" applyBorder="1" applyAlignment="1">
      <alignment horizontal="center"/>
    </xf>
    <xf numFmtId="0" fontId="7" fillId="0" borderId="0" xfId="0" applyFont="1" applyAlignment="1"/>
    <xf numFmtId="0" fontId="7" fillId="4" borderId="32" xfId="0" applyFont="1" applyFill="1" applyBorder="1" applyAlignment="1">
      <alignment vertical="center"/>
    </xf>
    <xf numFmtId="164" fontId="7" fillId="4" borderId="32" xfId="0" applyNumberFormat="1" applyFont="1" applyFill="1" applyBorder="1" applyAlignment="1"/>
    <xf numFmtId="165" fontId="3" fillId="4" borderId="33" xfId="0" applyNumberFormat="1" applyFont="1" applyFill="1" applyBorder="1" applyAlignment="1">
      <alignment horizontal="center"/>
    </xf>
    <xf numFmtId="164" fontId="7" fillId="4" borderId="33" xfId="0" applyNumberFormat="1" applyFont="1" applyFill="1" applyBorder="1" applyAlignment="1"/>
    <xf numFmtId="164" fontId="7" fillId="4" borderId="28" xfId="0" applyNumberFormat="1" applyFont="1" applyFill="1" applyBorder="1" applyAlignment="1"/>
    <xf numFmtId="165" fontId="3" fillId="4" borderId="34" xfId="0" applyNumberFormat="1" applyFont="1" applyFill="1" applyBorder="1" applyAlignment="1">
      <alignment horizontal="center"/>
    </xf>
    <xf numFmtId="166" fontId="3" fillId="4" borderId="33" xfId="0" applyNumberFormat="1" applyFont="1" applyFill="1" applyBorder="1" applyAlignment="1">
      <alignment horizontal="center"/>
    </xf>
    <xf numFmtId="166" fontId="3" fillId="4" borderId="34" xfId="0" applyNumberFormat="1" applyFont="1" applyFill="1" applyBorder="1" applyAlignment="1">
      <alignment horizont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/>
    <xf numFmtId="164" fontId="7" fillId="0" borderId="29" xfId="0" applyNumberFormat="1" applyFont="1" applyBorder="1" applyAlignment="1"/>
    <xf numFmtId="10" fontId="7" fillId="0" borderId="35" xfId="0" applyNumberFormat="1" applyFont="1" applyBorder="1" applyAlignment="1">
      <alignment horizontal="center"/>
    </xf>
    <xf numFmtId="164" fontId="7" fillId="0" borderId="28" xfId="0" applyNumberFormat="1" applyFont="1" applyBorder="1" applyAlignment="1"/>
    <xf numFmtId="10" fontId="7" fillId="5" borderId="35" xfId="0" applyNumberFormat="1" applyFont="1" applyFill="1" applyBorder="1" applyAlignment="1">
      <alignment horizontal="center"/>
    </xf>
    <xf numFmtId="164" fontId="7" fillId="0" borderId="36" xfId="0" applyNumberFormat="1" applyFont="1" applyBorder="1" applyAlignment="1"/>
    <xf numFmtId="165" fontId="7" fillId="5" borderId="29" xfId="0" applyNumberFormat="1" applyFont="1" applyFill="1" applyBorder="1" applyAlignment="1">
      <alignment horizontal="center"/>
    </xf>
    <xf numFmtId="164" fontId="7" fillId="0" borderId="3" xfId="0" applyNumberFormat="1" applyFont="1" applyBorder="1" applyAlignment="1"/>
    <xf numFmtId="164" fontId="7" fillId="0" borderId="1" xfId="0" applyNumberFormat="1" applyFont="1" applyBorder="1" applyAlignment="1"/>
    <xf numFmtId="165" fontId="7" fillId="5" borderId="30" xfId="0" applyNumberFormat="1" applyFont="1" applyFill="1" applyBorder="1" applyAlignment="1">
      <alignment horizontal="center"/>
    </xf>
    <xf numFmtId="164" fontId="7" fillId="5" borderId="28" xfId="0" applyNumberFormat="1" applyFont="1" applyFill="1" applyBorder="1" applyAlignment="1">
      <alignment horizontal="center"/>
    </xf>
    <xf numFmtId="165" fontId="7" fillId="5" borderId="35" xfId="0" applyNumberFormat="1" applyFont="1" applyFill="1" applyBorder="1" applyAlignment="1">
      <alignment horizontal="center"/>
    </xf>
    <xf numFmtId="166" fontId="7" fillId="5" borderId="29" xfId="0" applyNumberFormat="1" applyFont="1" applyFill="1" applyBorder="1" applyAlignment="1">
      <alignment horizontal="center"/>
    </xf>
    <xf numFmtId="166" fontId="7" fillId="5" borderId="30" xfId="0" applyNumberFormat="1" applyFont="1" applyFill="1" applyBorder="1" applyAlignment="1">
      <alignment horizontal="center"/>
    </xf>
    <xf numFmtId="166" fontId="7" fillId="5" borderId="35" xfId="0" applyNumberFormat="1" applyFont="1" applyFill="1" applyBorder="1" applyAlignment="1">
      <alignment horizont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/>
    <xf numFmtId="164" fontId="7" fillId="0" borderId="38" xfId="0" applyNumberFormat="1" applyFont="1" applyBorder="1" applyAlignment="1"/>
    <xf numFmtId="10" fontId="7" fillId="0" borderId="39" xfId="0" applyNumberFormat="1" applyFont="1" applyBorder="1" applyAlignment="1">
      <alignment horizontal="center"/>
    </xf>
    <xf numFmtId="164" fontId="7" fillId="0" borderId="37" xfId="0" applyNumberFormat="1" applyFont="1" applyBorder="1" applyAlignment="1"/>
    <xf numFmtId="10" fontId="7" fillId="5" borderId="39" xfId="0" applyNumberFormat="1" applyFont="1" applyFill="1" applyBorder="1" applyAlignment="1">
      <alignment horizontal="center"/>
    </xf>
    <xf numFmtId="164" fontId="7" fillId="0" borderId="40" xfId="0" applyNumberFormat="1" applyFont="1" applyBorder="1" applyAlignment="1"/>
    <xf numFmtId="165" fontId="7" fillId="5" borderId="38" xfId="0" applyNumberFormat="1" applyFont="1" applyFill="1" applyBorder="1" applyAlignment="1">
      <alignment horizontal="center"/>
    </xf>
    <xf numFmtId="164" fontId="7" fillId="0" borderId="41" xfId="0" applyNumberFormat="1" applyFont="1" applyBorder="1" applyAlignment="1"/>
    <xf numFmtId="165" fontId="7" fillId="5" borderId="42" xfId="0" applyNumberFormat="1" applyFont="1" applyFill="1" applyBorder="1" applyAlignment="1">
      <alignment horizontal="center"/>
    </xf>
    <xf numFmtId="164" fontId="7" fillId="5" borderId="37" xfId="0" applyNumberFormat="1" applyFont="1" applyFill="1" applyBorder="1" applyAlignment="1">
      <alignment horizontal="center"/>
    </xf>
    <xf numFmtId="165" fontId="7" fillId="5" borderId="39" xfId="0" applyNumberFormat="1" applyFont="1" applyFill="1" applyBorder="1" applyAlignment="1">
      <alignment horizontal="center"/>
    </xf>
    <xf numFmtId="166" fontId="7" fillId="5" borderId="38" xfId="0" applyNumberFormat="1" applyFont="1" applyFill="1" applyBorder="1" applyAlignment="1">
      <alignment horizontal="center"/>
    </xf>
    <xf numFmtId="166" fontId="7" fillId="5" borderId="42" xfId="0" applyNumberFormat="1" applyFont="1" applyFill="1" applyBorder="1" applyAlignment="1">
      <alignment horizontal="center"/>
    </xf>
    <xf numFmtId="166" fontId="7" fillId="5" borderId="39" xfId="0" applyNumberFormat="1" applyFont="1" applyFill="1" applyBorder="1" applyAlignment="1">
      <alignment horizontal="center"/>
    </xf>
    <xf numFmtId="167" fontId="2" fillId="0" borderId="0" xfId="0" applyNumberFormat="1" applyFont="1" applyAlignment="1"/>
    <xf numFmtId="10" fontId="2" fillId="6" borderId="29" xfId="0" applyNumberFormat="1" applyFont="1" applyFill="1" applyBorder="1" applyAlignment="1">
      <alignment horizontal="center"/>
    </xf>
    <xf numFmtId="10" fontId="8" fillId="4" borderId="29" xfId="0" applyNumberFormat="1" applyFont="1" applyFill="1" applyBorder="1" applyAlignment="1">
      <alignment horizontal="center" vertical="center"/>
    </xf>
    <xf numFmtId="0" fontId="2" fillId="0" borderId="0" xfId="0" applyFont="1"/>
    <xf numFmtId="166" fontId="7" fillId="0" borderId="0" xfId="0" applyNumberFormat="1" applyFont="1" applyAlignment="1"/>
    <xf numFmtId="165" fontId="7" fillId="0" borderId="35" xfId="0" applyNumberFormat="1" applyFont="1" applyBorder="1" applyAlignment="1">
      <alignment horizontal="center"/>
    </xf>
    <xf numFmtId="165" fontId="7" fillId="0" borderId="39" xfId="0" applyNumberFormat="1" applyFont="1" applyBorder="1" applyAlignment="1">
      <alignment horizontal="center"/>
    </xf>
    <xf numFmtId="10" fontId="2" fillId="0" borderId="0" xfId="0" applyNumberFormat="1" applyFont="1" applyAlignment="1"/>
    <xf numFmtId="0" fontId="3" fillId="2" borderId="10" xfId="0" applyFont="1" applyFill="1" applyBorder="1" applyAlignment="1">
      <alignment horizontal="center" vertical="center" wrapText="1"/>
    </xf>
    <xf numFmtId="0" fontId="4" fillId="0" borderId="24" xfId="0" applyFont="1" applyBorder="1"/>
    <xf numFmtId="0" fontId="3" fillId="2" borderId="11" xfId="0" applyFont="1" applyFill="1" applyBorder="1" applyAlignment="1">
      <alignment horizontal="center" vertical="center" wrapText="1"/>
    </xf>
    <xf numFmtId="0" fontId="4" fillId="0" borderId="25" xfId="0" applyFont="1" applyBorder="1"/>
    <xf numFmtId="0" fontId="3" fillId="3" borderId="23" xfId="0" applyFont="1" applyFill="1" applyBorder="1" applyAlignment="1">
      <alignment horizontal="center" vertical="center" wrapText="1"/>
    </xf>
    <xf numFmtId="0" fontId="4" fillId="0" borderId="31" xfId="0" applyFont="1" applyBorder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4" fillId="0" borderId="26" xfId="0" applyFont="1" applyBorder="1"/>
    <xf numFmtId="0" fontId="3" fillId="2" borderId="13" xfId="0" applyFont="1" applyFill="1" applyBorder="1" applyAlignment="1">
      <alignment horizontal="center" vertical="center" wrapText="1"/>
    </xf>
    <xf numFmtId="0" fontId="4" fillId="0" borderId="27" xfId="0" applyFont="1" applyBorder="1"/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0" borderId="16" xfId="0" applyFont="1" applyBorder="1"/>
    <xf numFmtId="0" fontId="2" fillId="0" borderId="1" xfId="0" applyFont="1" applyBorder="1" applyAlignment="1">
      <alignment horizontal="left" wrapText="1"/>
    </xf>
    <xf numFmtId="0" fontId="4" fillId="0" borderId="2" xfId="0" applyFont="1" applyBorder="1"/>
    <xf numFmtId="0" fontId="4" fillId="0" borderId="3" xfId="0" applyFont="1" applyBorder="1"/>
    <xf numFmtId="0" fontId="6" fillId="2" borderId="4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6" fillId="3" borderId="7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4" fillId="0" borderId="20" xfId="0" applyFont="1" applyBorder="1"/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0" borderId="18" xfId="0" applyFont="1" applyBorder="1"/>
    <xf numFmtId="0" fontId="3" fillId="2" borderId="19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0" fontId="4" fillId="0" borderId="45" xfId="0" applyFont="1" applyBorder="1"/>
    <xf numFmtId="0" fontId="3" fillId="2" borderId="44" xfId="0" applyFont="1" applyFill="1" applyBorder="1" applyAlignment="1">
      <alignment horizontal="center" vertical="center"/>
    </xf>
    <xf numFmtId="0" fontId="4" fillId="0" borderId="46" xfId="0" applyFont="1" applyBorder="1"/>
    <xf numFmtId="0" fontId="4" fillId="0" borderId="2" xfId="0" applyFont="1" applyBorder="1" applyAlignment="1"/>
    <xf numFmtId="0" fontId="4" fillId="0" borderId="3" xfId="0" applyFont="1" applyBorder="1" applyAlignment="1"/>
    <xf numFmtId="0" fontId="3" fillId="0" borderId="30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</cellXfs>
  <cellStyles count="1">
    <cellStyle name="Normal" xfId="0" builtinId="0"/>
  </cellStyles>
  <dxfs count="1">
    <dxf>
      <font>
        <color rgb="FFFF0000"/>
      </font>
      <fill>
        <patternFill patternType="solid">
          <fgColor rgb="FFFFFFCC"/>
          <bgColor rgb="FFFFFF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00"/>
  <sheetViews>
    <sheetView showGridLines="0" topLeftCell="A8" zoomScale="71" zoomScaleNormal="71" workbookViewId="0">
      <selection activeCell="C13" sqref="C13"/>
    </sheetView>
  </sheetViews>
  <sheetFormatPr baseColWidth="10" defaultColWidth="14.42578125" defaultRowHeight="15" customHeight="1" x14ac:dyDescent="0.25"/>
  <cols>
    <col min="1" max="1" width="21.7109375" customWidth="1"/>
    <col min="2" max="2" width="22.28515625" customWidth="1"/>
    <col min="3" max="4" width="11.42578125" customWidth="1"/>
    <col min="5" max="5" width="13.85546875" customWidth="1"/>
    <col min="6" max="6" width="1.7109375" customWidth="1"/>
    <col min="7" max="7" width="13.5703125" customWidth="1"/>
    <col min="8" max="8" width="13.28515625" customWidth="1"/>
    <col min="9" max="9" width="1.85546875" customWidth="1"/>
    <col min="10" max="19" width="12.7109375" customWidth="1"/>
    <col min="20" max="20" width="2.7109375" customWidth="1"/>
    <col min="21" max="30" width="12.7109375" customWidth="1"/>
    <col min="31" max="41" width="11.42578125" customWidth="1"/>
  </cols>
  <sheetData>
    <row r="1" spans="1:41" ht="18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14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33.75" customHeight="1" x14ac:dyDescent="0.25">
      <c r="A3" s="108" t="s">
        <v>1</v>
      </c>
      <c r="B3" s="109"/>
      <c r="C3" s="106"/>
      <c r="D3" s="106"/>
      <c r="E3" s="106"/>
      <c r="F3" s="106"/>
      <c r="G3" s="106"/>
      <c r="H3" s="107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25.5" customHeight="1" x14ac:dyDescent="0.25">
      <c r="A5" s="4" t="s">
        <v>2</v>
      </c>
      <c r="B5" s="2"/>
      <c r="C5" s="2"/>
      <c r="D5" s="2"/>
      <c r="E5" s="2"/>
      <c r="F5" s="2"/>
      <c r="G5" s="5"/>
      <c r="H5" s="5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5" t="s">
        <v>3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25.5" customHeight="1" x14ac:dyDescent="0.25">
      <c r="A6" s="82" t="s">
        <v>4</v>
      </c>
      <c r="B6" s="83"/>
      <c r="C6" s="83"/>
      <c r="D6" s="83"/>
      <c r="E6" s="84"/>
      <c r="F6" s="2"/>
      <c r="G6" s="85" t="s">
        <v>5</v>
      </c>
      <c r="H6" s="84"/>
      <c r="I6" s="2"/>
      <c r="J6" s="86" t="s">
        <v>6</v>
      </c>
      <c r="K6" s="87"/>
      <c r="L6" s="87"/>
      <c r="M6" s="87"/>
      <c r="N6" s="87"/>
      <c r="O6" s="87"/>
      <c r="P6" s="87"/>
      <c r="Q6" s="87"/>
      <c r="R6" s="87"/>
      <c r="S6" s="88"/>
      <c r="T6" s="2"/>
      <c r="U6" s="89" t="s">
        <v>7</v>
      </c>
      <c r="V6" s="87"/>
      <c r="W6" s="87"/>
      <c r="X6" s="87"/>
      <c r="Y6" s="87"/>
      <c r="Z6" s="87"/>
      <c r="AA6" s="87"/>
      <c r="AB6" s="87"/>
      <c r="AC6" s="87"/>
      <c r="AD6" s="88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</row>
    <row r="7" spans="1:41" ht="18" customHeight="1" x14ac:dyDescent="0.25">
      <c r="A7" s="65" t="s">
        <v>8</v>
      </c>
      <c r="B7" s="67" t="s">
        <v>9</v>
      </c>
      <c r="C7" s="67" t="s">
        <v>10</v>
      </c>
      <c r="D7" s="71" t="s">
        <v>11</v>
      </c>
      <c r="E7" s="72" t="s">
        <v>12</v>
      </c>
      <c r="F7" s="6"/>
      <c r="G7" s="74" t="s">
        <v>13</v>
      </c>
      <c r="H7" s="76" t="s">
        <v>14</v>
      </c>
      <c r="I7" s="6"/>
      <c r="J7" s="77" t="s">
        <v>15</v>
      </c>
      <c r="K7" s="78"/>
      <c r="L7" s="94" t="s">
        <v>16</v>
      </c>
      <c r="M7" s="95"/>
      <c r="N7" s="96" t="s">
        <v>17</v>
      </c>
      <c r="O7" s="91"/>
      <c r="P7" s="97" t="s">
        <v>18</v>
      </c>
      <c r="Q7" s="78"/>
      <c r="R7" s="98" t="s">
        <v>19</v>
      </c>
      <c r="S7" s="100" t="s">
        <v>20</v>
      </c>
      <c r="T7" s="7"/>
      <c r="U7" s="101" t="s">
        <v>21</v>
      </c>
      <c r="V7" s="78"/>
      <c r="W7" s="99" t="s">
        <v>22</v>
      </c>
      <c r="X7" s="95"/>
      <c r="Y7" s="90" t="s">
        <v>23</v>
      </c>
      <c r="Z7" s="91"/>
      <c r="AA7" s="92" t="s">
        <v>24</v>
      </c>
      <c r="AB7" s="78"/>
      <c r="AC7" s="93" t="s">
        <v>19</v>
      </c>
      <c r="AD7" s="69" t="s">
        <v>20</v>
      </c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</row>
    <row r="8" spans="1:41" ht="18" customHeight="1" x14ac:dyDescent="0.25">
      <c r="A8" s="66"/>
      <c r="B8" s="68"/>
      <c r="C8" s="68"/>
      <c r="D8" s="68"/>
      <c r="E8" s="73"/>
      <c r="F8" s="6"/>
      <c r="G8" s="75"/>
      <c r="H8" s="73"/>
      <c r="I8" s="6"/>
      <c r="J8" s="8" t="s">
        <v>25</v>
      </c>
      <c r="K8" s="9" t="s">
        <v>20</v>
      </c>
      <c r="L8" s="9" t="s">
        <v>25</v>
      </c>
      <c r="M8" s="9" t="s">
        <v>20</v>
      </c>
      <c r="N8" s="9" t="s">
        <v>25</v>
      </c>
      <c r="O8" s="9" t="s">
        <v>20</v>
      </c>
      <c r="P8" s="9" t="s">
        <v>25</v>
      </c>
      <c r="Q8" s="10" t="s">
        <v>20</v>
      </c>
      <c r="R8" s="66"/>
      <c r="S8" s="70"/>
      <c r="T8" s="7"/>
      <c r="U8" s="11" t="s">
        <v>25</v>
      </c>
      <c r="V8" s="12" t="s">
        <v>20</v>
      </c>
      <c r="W8" s="12" t="s">
        <v>25</v>
      </c>
      <c r="X8" s="12" t="s">
        <v>20</v>
      </c>
      <c r="Y8" s="12" t="s">
        <v>25</v>
      </c>
      <c r="Z8" s="12" t="s">
        <v>20</v>
      </c>
      <c r="AA8" s="12" t="s">
        <v>25</v>
      </c>
      <c r="AB8" s="13" t="s">
        <v>20</v>
      </c>
      <c r="AC8" s="66"/>
      <c r="AD8" s="70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</row>
    <row r="9" spans="1:41" ht="14.25" customHeight="1" x14ac:dyDescent="0.25">
      <c r="A9" s="14" t="s">
        <v>26</v>
      </c>
      <c r="B9" s="15"/>
      <c r="C9" s="15"/>
      <c r="D9" s="15"/>
      <c r="E9" s="16">
        <f>SUM(E10:E12)</f>
        <v>0.35000000000000003</v>
      </c>
      <c r="F9" s="17"/>
      <c r="G9" s="18"/>
      <c r="H9" s="16">
        <f>SUM(H10:H12)</f>
        <v>5.4000000000000006E-2</v>
      </c>
      <c r="I9" s="17"/>
      <c r="J9" s="19"/>
      <c r="K9" s="20">
        <f>SUM(K10:K12)</f>
        <v>1.0000000000000002E-2</v>
      </c>
      <c r="L9" s="21"/>
      <c r="M9" s="20">
        <f>SUM(M10:M12)</f>
        <v>6.666666666666668E-3</v>
      </c>
      <c r="N9" s="21"/>
      <c r="O9" s="20">
        <f>SUM(O10:O12)</f>
        <v>8.333333333333335E-3</v>
      </c>
      <c r="P9" s="21"/>
      <c r="Q9" s="20">
        <f>SUM(Q10:Q12)</f>
        <v>2.9000000000000001E-2</v>
      </c>
      <c r="R9" s="22"/>
      <c r="S9" s="23">
        <f>SUM(S10:S12)</f>
        <v>5.4000000000000006E-2</v>
      </c>
      <c r="T9" s="2"/>
      <c r="U9" s="19"/>
      <c r="V9" s="24">
        <f>SUM(V10:V12)</f>
        <v>0</v>
      </c>
      <c r="W9" s="21"/>
      <c r="X9" s="24">
        <f>SUM(X10:X12)</f>
        <v>0</v>
      </c>
      <c r="Y9" s="21"/>
      <c r="Z9" s="24">
        <f>SUM(Z10:Z12)</f>
        <v>0</v>
      </c>
      <c r="AA9" s="21"/>
      <c r="AB9" s="24">
        <f>SUM(AB10:AB12)</f>
        <v>0</v>
      </c>
      <c r="AC9" s="22"/>
      <c r="AD9" s="25">
        <f>SUM(AD10:AD12)</f>
        <v>0</v>
      </c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</row>
    <row r="10" spans="1:41" ht="14.25" customHeight="1" x14ac:dyDescent="0.25">
      <c r="A10" s="26" t="s">
        <v>27</v>
      </c>
      <c r="B10" s="27" t="s">
        <v>28</v>
      </c>
      <c r="C10" s="28">
        <v>300000</v>
      </c>
      <c r="D10" s="27" t="s">
        <v>29</v>
      </c>
      <c r="E10" s="29">
        <v>0.05</v>
      </c>
      <c r="F10" s="17"/>
      <c r="G10" s="30">
        <v>30000</v>
      </c>
      <c r="H10" s="31">
        <f t="shared" ref="H10:H12" si="0">IFERROR((G10/$C10)*$E10,"-")</f>
        <v>5.000000000000001E-3</v>
      </c>
      <c r="I10" s="17"/>
      <c r="J10" s="32">
        <v>0</v>
      </c>
      <c r="K10" s="33">
        <f t="shared" ref="K10:K12" si="1">IFERROR((J10/$C10)*$E10,"-")</f>
        <v>0</v>
      </c>
      <c r="L10" s="34">
        <v>10000</v>
      </c>
      <c r="M10" s="33">
        <f t="shared" ref="M10:M12" si="2">IFERROR((L10/$C10)*$E10,"-")</f>
        <v>1.6666666666666668E-3</v>
      </c>
      <c r="N10" s="28">
        <v>20000</v>
      </c>
      <c r="O10" s="33">
        <f t="shared" ref="O10:O12" si="3">IFERROR((N10/$C10)*$E10,"-")</f>
        <v>3.3333333333333335E-3</v>
      </c>
      <c r="P10" s="35">
        <v>0</v>
      </c>
      <c r="Q10" s="36">
        <f t="shared" ref="Q10:Q12" si="4">IFERROR((P10/$C10)*$E10,"-")</f>
        <v>0</v>
      </c>
      <c r="R10" s="37">
        <f t="shared" ref="R10:R12" si="5">SUM(J10,L10,N10, ,P10)</f>
        <v>30000</v>
      </c>
      <c r="S10" s="38">
        <f t="shared" ref="S10:S12" si="6">IFERROR((R10/$C10)*$E10,"-")</f>
        <v>5.000000000000001E-3</v>
      </c>
      <c r="T10" s="2"/>
      <c r="U10" s="32">
        <v>0</v>
      </c>
      <c r="V10" s="39">
        <f t="shared" ref="V10:V12" si="7">IFERROR((U10/$C10)*$E10,"-")</f>
        <v>0</v>
      </c>
      <c r="W10" s="34">
        <v>0</v>
      </c>
      <c r="X10" s="39">
        <f t="shared" ref="X10:X12" si="8">IFERROR((W10/$C10)*$E10,"-")</f>
        <v>0</v>
      </c>
      <c r="Y10" s="35">
        <v>0</v>
      </c>
      <c r="Z10" s="39">
        <f t="shared" ref="Z10:Z12" si="9">IFERROR((Y10/$C10)*$E10,"-")</f>
        <v>0</v>
      </c>
      <c r="AA10" s="35">
        <v>0</v>
      </c>
      <c r="AB10" s="40">
        <f t="shared" ref="AB10:AB12" si="10">IFERROR((AA10/$C10)*$E10,"-")</f>
        <v>0</v>
      </c>
      <c r="AC10" s="37">
        <f t="shared" ref="AC10:AC12" si="11">SUM(U10,W10,Y10, ,AA10)</f>
        <v>0</v>
      </c>
      <c r="AD10" s="41">
        <f t="shared" ref="AD10:AD12" si="12">IFERROR((AC10/$C10)*$E10,"-")</f>
        <v>0</v>
      </c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</row>
    <row r="11" spans="1:41" ht="14.25" customHeight="1" x14ac:dyDescent="0.25">
      <c r="A11" s="26" t="s">
        <v>27</v>
      </c>
      <c r="B11" s="27" t="s">
        <v>30</v>
      </c>
      <c r="C11" s="28">
        <v>200000</v>
      </c>
      <c r="D11" s="27" t="s">
        <v>31</v>
      </c>
      <c r="E11" s="29">
        <v>0.1</v>
      </c>
      <c r="F11" s="17"/>
      <c r="G11" s="30">
        <v>50000</v>
      </c>
      <c r="H11" s="31">
        <f t="shared" si="0"/>
        <v>2.5000000000000001E-2</v>
      </c>
      <c r="I11" s="17"/>
      <c r="J11" s="32">
        <v>20000</v>
      </c>
      <c r="K11" s="33">
        <f t="shared" si="1"/>
        <v>1.0000000000000002E-2</v>
      </c>
      <c r="L11" s="28">
        <v>10000</v>
      </c>
      <c r="M11" s="33">
        <f t="shared" si="2"/>
        <v>5.000000000000001E-3</v>
      </c>
      <c r="N11" s="28">
        <v>10000</v>
      </c>
      <c r="O11" s="33">
        <f t="shared" si="3"/>
        <v>5.000000000000001E-3</v>
      </c>
      <c r="P11" s="35">
        <v>10000</v>
      </c>
      <c r="Q11" s="36">
        <f t="shared" si="4"/>
        <v>5.000000000000001E-3</v>
      </c>
      <c r="R11" s="37">
        <f t="shared" si="5"/>
        <v>50000</v>
      </c>
      <c r="S11" s="38">
        <f t="shared" si="6"/>
        <v>2.5000000000000001E-2</v>
      </c>
      <c r="T11" s="2"/>
      <c r="U11" s="32">
        <v>0</v>
      </c>
      <c r="V11" s="39">
        <f t="shared" si="7"/>
        <v>0</v>
      </c>
      <c r="W11" s="28">
        <v>0</v>
      </c>
      <c r="X11" s="39">
        <f t="shared" si="8"/>
        <v>0</v>
      </c>
      <c r="Y11" s="35">
        <v>0</v>
      </c>
      <c r="Z11" s="39">
        <f t="shared" si="9"/>
        <v>0</v>
      </c>
      <c r="AA11" s="35">
        <v>0</v>
      </c>
      <c r="AB11" s="40">
        <f t="shared" si="10"/>
        <v>0</v>
      </c>
      <c r="AC11" s="37">
        <f t="shared" si="11"/>
        <v>0</v>
      </c>
      <c r="AD11" s="41">
        <f t="shared" si="12"/>
        <v>0</v>
      </c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</row>
    <row r="12" spans="1:41" ht="14.25" customHeight="1" x14ac:dyDescent="0.25">
      <c r="A12" s="26" t="s">
        <v>27</v>
      </c>
      <c r="B12" s="27" t="s">
        <v>32</v>
      </c>
      <c r="C12" s="28">
        <v>100000</v>
      </c>
      <c r="D12" s="27" t="s">
        <v>33</v>
      </c>
      <c r="E12" s="29">
        <v>0.2</v>
      </c>
      <c r="F12" s="17"/>
      <c r="G12" s="30">
        <v>12000</v>
      </c>
      <c r="H12" s="31">
        <f t="shared" si="0"/>
        <v>2.4E-2</v>
      </c>
      <c r="I12" s="17"/>
      <c r="J12" s="32">
        <v>0</v>
      </c>
      <c r="K12" s="33">
        <f t="shared" si="1"/>
        <v>0</v>
      </c>
      <c r="L12" s="28">
        <v>0</v>
      </c>
      <c r="M12" s="33">
        <f t="shared" si="2"/>
        <v>0</v>
      </c>
      <c r="N12" s="28">
        <v>0</v>
      </c>
      <c r="O12" s="33">
        <f t="shared" si="3"/>
        <v>0</v>
      </c>
      <c r="P12" s="35">
        <v>12000</v>
      </c>
      <c r="Q12" s="36">
        <f t="shared" si="4"/>
        <v>2.4E-2</v>
      </c>
      <c r="R12" s="37">
        <f t="shared" si="5"/>
        <v>12000</v>
      </c>
      <c r="S12" s="38">
        <f t="shared" si="6"/>
        <v>2.4E-2</v>
      </c>
      <c r="T12" s="2"/>
      <c r="U12" s="32">
        <v>0</v>
      </c>
      <c r="V12" s="39">
        <f t="shared" si="7"/>
        <v>0</v>
      </c>
      <c r="W12" s="28">
        <v>0</v>
      </c>
      <c r="X12" s="39">
        <f t="shared" si="8"/>
        <v>0</v>
      </c>
      <c r="Y12" s="28">
        <v>0</v>
      </c>
      <c r="Z12" s="39">
        <f t="shared" si="9"/>
        <v>0</v>
      </c>
      <c r="AA12" s="35"/>
      <c r="AB12" s="40">
        <f t="shared" si="10"/>
        <v>0</v>
      </c>
      <c r="AC12" s="37">
        <f t="shared" si="11"/>
        <v>0</v>
      </c>
      <c r="AD12" s="41">
        <f t="shared" si="12"/>
        <v>0</v>
      </c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</row>
    <row r="13" spans="1:41" ht="14.25" customHeight="1" x14ac:dyDescent="0.25">
      <c r="A13" s="14" t="s">
        <v>34</v>
      </c>
      <c r="B13" s="15"/>
      <c r="C13" s="15"/>
      <c r="D13" s="15"/>
      <c r="E13" s="16">
        <f>SUM(E14:E16)</f>
        <v>0.15000000000000002</v>
      </c>
      <c r="F13" s="17"/>
      <c r="G13" s="18"/>
      <c r="H13" s="16">
        <f>SUM(H14:H16)</f>
        <v>2.4E-2</v>
      </c>
      <c r="I13" s="17"/>
      <c r="J13" s="19"/>
      <c r="K13" s="20">
        <f>SUM(K14:K16)</f>
        <v>1.0000000000000002E-2</v>
      </c>
      <c r="L13" s="21"/>
      <c r="M13" s="20">
        <f>SUM(M14:M16)</f>
        <v>1.0000000000000002E-2</v>
      </c>
      <c r="N13" s="21"/>
      <c r="O13" s="20">
        <f>SUM(O14:O16)</f>
        <v>2E-3</v>
      </c>
      <c r="P13" s="21"/>
      <c r="Q13" s="20">
        <f>SUM(Q14:Q16)</f>
        <v>2E-3</v>
      </c>
      <c r="R13" s="22"/>
      <c r="S13" s="23">
        <f>SUM(S14:S16)</f>
        <v>2.4E-2</v>
      </c>
      <c r="T13" s="2"/>
      <c r="U13" s="19"/>
      <c r="V13" s="24">
        <f>SUM(V14:V16)</f>
        <v>0</v>
      </c>
      <c r="W13" s="21"/>
      <c r="X13" s="24">
        <f>SUM(X14:X16)</f>
        <v>0</v>
      </c>
      <c r="Y13" s="21"/>
      <c r="Z13" s="24">
        <f>SUM(Z14:Z16)</f>
        <v>0</v>
      </c>
      <c r="AA13" s="21"/>
      <c r="AB13" s="24">
        <f>SUM(AB14:AB16)</f>
        <v>0</v>
      </c>
      <c r="AC13" s="22"/>
      <c r="AD13" s="25">
        <f>SUM(AD14:AD16)</f>
        <v>0</v>
      </c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</row>
    <row r="14" spans="1:41" ht="15" customHeight="1" x14ac:dyDescent="0.25">
      <c r="A14" s="26" t="s">
        <v>35</v>
      </c>
      <c r="B14" s="27" t="s">
        <v>36</v>
      </c>
      <c r="C14" s="28">
        <v>80</v>
      </c>
      <c r="D14" s="27" t="s">
        <v>37</v>
      </c>
      <c r="E14" s="29">
        <v>0.05</v>
      </c>
      <c r="F14" s="17"/>
      <c r="G14" s="30">
        <v>0</v>
      </c>
      <c r="H14" s="31">
        <f t="shared" ref="H14:H16" si="13">IFERROR((G14/$C14)*$E14,"-")</f>
        <v>0</v>
      </c>
      <c r="I14" s="17"/>
      <c r="J14" s="32">
        <v>0</v>
      </c>
      <c r="K14" s="33">
        <f t="shared" ref="K14:K16" si="14">IFERROR((J14/$C14)*$E14,"-")</f>
        <v>0</v>
      </c>
      <c r="L14" s="28">
        <v>0</v>
      </c>
      <c r="M14" s="33">
        <f t="shared" ref="M14:M16" si="15">IFERROR((L14/$C14)*$E14,"-")</f>
        <v>0</v>
      </c>
      <c r="N14" s="28">
        <v>0</v>
      </c>
      <c r="O14" s="33">
        <f t="shared" ref="O14:O16" si="16">IFERROR((N14/$C14)*$E14,"-")</f>
        <v>0</v>
      </c>
      <c r="P14" s="35">
        <v>0</v>
      </c>
      <c r="Q14" s="36">
        <f t="shared" ref="Q14:Q16" si="17">IFERROR((P14/$C14)*$E14,"-")</f>
        <v>0</v>
      </c>
      <c r="R14" s="37">
        <f t="shared" ref="R14:R16" si="18">SUM(J14,L14,N14, ,P14)</f>
        <v>0</v>
      </c>
      <c r="S14" s="38">
        <f t="shared" ref="S14:S16" si="19">IFERROR((R14/$C14)*$E14,"-")</f>
        <v>0</v>
      </c>
      <c r="T14" s="2"/>
      <c r="U14" s="32">
        <v>0</v>
      </c>
      <c r="V14" s="39">
        <f t="shared" ref="V14:V16" si="20">IFERROR((U14/$C14)*$E14,"-")</f>
        <v>0</v>
      </c>
      <c r="W14" s="28">
        <v>0</v>
      </c>
      <c r="X14" s="39">
        <f t="shared" ref="X14:X16" si="21">IFERROR((W14/$C14)*$E14,"-")</f>
        <v>0</v>
      </c>
      <c r="Y14" s="28">
        <v>0</v>
      </c>
      <c r="Z14" s="39">
        <f t="shared" ref="Z14:Z16" si="22">IFERROR((Y14/$C14)*$E14,"-")</f>
        <v>0</v>
      </c>
      <c r="AA14" s="35">
        <v>0</v>
      </c>
      <c r="AB14" s="40">
        <f t="shared" ref="AB14:AB16" si="23">IFERROR((AA14/$C14)*$E14,"-")</f>
        <v>0</v>
      </c>
      <c r="AC14" s="37">
        <f t="shared" ref="AC14:AC16" si="24">SUM(U14,W14,Y14, ,AA14)</f>
        <v>0</v>
      </c>
      <c r="AD14" s="41">
        <f t="shared" ref="AD14:AD16" si="25">IFERROR((AC14/$C14)*$E14,"-")</f>
        <v>0</v>
      </c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</row>
    <row r="15" spans="1:41" ht="14.25" customHeight="1" x14ac:dyDescent="0.25">
      <c r="A15" s="26" t="s">
        <v>35</v>
      </c>
      <c r="B15" s="27" t="s">
        <v>38</v>
      </c>
      <c r="C15" s="28">
        <v>200</v>
      </c>
      <c r="D15" s="27" t="s">
        <v>39</v>
      </c>
      <c r="E15" s="29">
        <v>0.05</v>
      </c>
      <c r="F15" s="17"/>
      <c r="G15" s="30">
        <v>60</v>
      </c>
      <c r="H15" s="31">
        <f t="shared" si="13"/>
        <v>1.4999999999999999E-2</v>
      </c>
      <c r="I15" s="17"/>
      <c r="J15" s="32">
        <v>40</v>
      </c>
      <c r="K15" s="33">
        <f t="shared" si="14"/>
        <v>1.0000000000000002E-2</v>
      </c>
      <c r="L15" s="28">
        <v>20</v>
      </c>
      <c r="M15" s="33">
        <f t="shared" si="15"/>
        <v>5.000000000000001E-3</v>
      </c>
      <c r="N15" s="28">
        <v>0</v>
      </c>
      <c r="O15" s="33">
        <f t="shared" si="16"/>
        <v>0</v>
      </c>
      <c r="P15" s="35">
        <v>0</v>
      </c>
      <c r="Q15" s="36">
        <f t="shared" si="17"/>
        <v>0</v>
      </c>
      <c r="R15" s="37">
        <f t="shared" si="18"/>
        <v>60</v>
      </c>
      <c r="S15" s="38">
        <f t="shared" si="19"/>
        <v>1.4999999999999999E-2</v>
      </c>
      <c r="T15" s="2"/>
      <c r="U15" s="32">
        <v>0</v>
      </c>
      <c r="V15" s="39">
        <f t="shared" si="20"/>
        <v>0</v>
      </c>
      <c r="W15" s="28">
        <v>0</v>
      </c>
      <c r="X15" s="39">
        <f t="shared" si="21"/>
        <v>0</v>
      </c>
      <c r="Y15" s="35">
        <v>0</v>
      </c>
      <c r="Z15" s="39">
        <f t="shared" si="22"/>
        <v>0</v>
      </c>
      <c r="AA15" s="35">
        <v>0</v>
      </c>
      <c r="AB15" s="40">
        <f t="shared" si="23"/>
        <v>0</v>
      </c>
      <c r="AC15" s="37">
        <f t="shared" si="24"/>
        <v>0</v>
      </c>
      <c r="AD15" s="41">
        <f t="shared" si="25"/>
        <v>0</v>
      </c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</row>
    <row r="16" spans="1:41" ht="14.25" customHeight="1" x14ac:dyDescent="0.25">
      <c r="A16" s="26" t="s">
        <v>35</v>
      </c>
      <c r="B16" s="27" t="s">
        <v>40</v>
      </c>
      <c r="C16" s="28">
        <v>500</v>
      </c>
      <c r="D16" s="27" t="s">
        <v>41</v>
      </c>
      <c r="E16" s="29">
        <v>0.05</v>
      </c>
      <c r="F16" s="17"/>
      <c r="G16" s="30">
        <v>90</v>
      </c>
      <c r="H16" s="31">
        <f t="shared" si="13"/>
        <v>8.9999999999999993E-3</v>
      </c>
      <c r="I16" s="17"/>
      <c r="J16" s="32">
        <v>0</v>
      </c>
      <c r="K16" s="33">
        <f t="shared" si="14"/>
        <v>0</v>
      </c>
      <c r="L16" s="28">
        <v>50</v>
      </c>
      <c r="M16" s="33">
        <f t="shared" si="15"/>
        <v>5.000000000000001E-3</v>
      </c>
      <c r="N16" s="28">
        <v>20</v>
      </c>
      <c r="O16" s="33">
        <f t="shared" si="16"/>
        <v>2E-3</v>
      </c>
      <c r="P16" s="35">
        <v>20</v>
      </c>
      <c r="Q16" s="36">
        <f t="shared" si="17"/>
        <v>2E-3</v>
      </c>
      <c r="R16" s="37">
        <f t="shared" si="18"/>
        <v>90</v>
      </c>
      <c r="S16" s="38">
        <f t="shared" si="19"/>
        <v>8.9999999999999993E-3</v>
      </c>
      <c r="T16" s="2"/>
      <c r="U16" s="32">
        <v>0</v>
      </c>
      <c r="V16" s="39">
        <f t="shared" si="20"/>
        <v>0</v>
      </c>
      <c r="W16" s="28">
        <v>0</v>
      </c>
      <c r="X16" s="39">
        <f t="shared" si="21"/>
        <v>0</v>
      </c>
      <c r="Y16" s="28">
        <v>0</v>
      </c>
      <c r="Z16" s="39">
        <f t="shared" si="22"/>
        <v>0</v>
      </c>
      <c r="AA16" s="35">
        <v>0</v>
      </c>
      <c r="AB16" s="40">
        <f t="shared" si="23"/>
        <v>0</v>
      </c>
      <c r="AC16" s="37">
        <f t="shared" si="24"/>
        <v>0</v>
      </c>
      <c r="AD16" s="41">
        <f t="shared" si="25"/>
        <v>0</v>
      </c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</row>
    <row r="17" spans="1:41" ht="14.25" customHeight="1" x14ac:dyDescent="0.25">
      <c r="A17" s="14" t="s">
        <v>42</v>
      </c>
      <c r="B17" s="15"/>
      <c r="C17" s="15"/>
      <c r="D17" s="15"/>
      <c r="E17" s="16">
        <f>SUM(E18:E20)</f>
        <v>0.2</v>
      </c>
      <c r="F17" s="17"/>
      <c r="G17" s="18"/>
      <c r="H17" s="16">
        <f>SUM(H18:H20)</f>
        <v>2.8750000000000005E-2</v>
      </c>
      <c r="I17" s="17"/>
      <c r="J17" s="19"/>
      <c r="K17" s="20">
        <f>SUM(K18:K20)</f>
        <v>0</v>
      </c>
      <c r="L17" s="21"/>
      <c r="M17" s="20">
        <f>SUM(M18:M20)</f>
        <v>6.2500000000000003E-3</v>
      </c>
      <c r="N17" s="21"/>
      <c r="O17" s="20">
        <f>SUM(O18:O20)</f>
        <v>2.2500000000000003E-2</v>
      </c>
      <c r="P17" s="21"/>
      <c r="Q17" s="20">
        <f>SUM(Q18:Q20)</f>
        <v>0</v>
      </c>
      <c r="R17" s="22"/>
      <c r="S17" s="23">
        <f>SUM(S18:S20)</f>
        <v>2.8750000000000005E-2</v>
      </c>
      <c r="T17" s="2"/>
      <c r="U17" s="19"/>
      <c r="V17" s="24">
        <f>SUM(V18:V20)</f>
        <v>0</v>
      </c>
      <c r="W17" s="21"/>
      <c r="X17" s="24">
        <f>SUM(X18:X20)</f>
        <v>0</v>
      </c>
      <c r="Y17" s="21"/>
      <c r="Z17" s="24">
        <f>SUM(Z18:Z20)</f>
        <v>0</v>
      </c>
      <c r="AA17" s="21"/>
      <c r="AB17" s="24">
        <f>SUM(AB18:AB20)</f>
        <v>0</v>
      </c>
      <c r="AC17" s="22"/>
      <c r="AD17" s="25">
        <f>SUM(AD18:AD20)</f>
        <v>0</v>
      </c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</row>
    <row r="18" spans="1:41" ht="14.25" customHeight="1" x14ac:dyDescent="0.25">
      <c r="A18" s="26" t="s">
        <v>43</v>
      </c>
      <c r="B18" s="27" t="s">
        <v>44</v>
      </c>
      <c r="C18" s="28">
        <v>100</v>
      </c>
      <c r="D18" s="27" t="s">
        <v>45</v>
      </c>
      <c r="E18" s="29">
        <v>0.1</v>
      </c>
      <c r="F18" s="17"/>
      <c r="G18" s="30">
        <v>10</v>
      </c>
      <c r="H18" s="31">
        <f t="shared" ref="H18:H20" si="26">IFERROR((G18/$C18)*$E18,"-")</f>
        <v>1.0000000000000002E-2</v>
      </c>
      <c r="I18" s="17"/>
      <c r="J18" s="32">
        <v>0</v>
      </c>
      <c r="K18" s="33">
        <f t="shared" ref="K18:K20" si="27">IFERROR((J18/$C18)*$E18,"-")</f>
        <v>0</v>
      </c>
      <c r="L18" s="28">
        <v>0</v>
      </c>
      <c r="M18" s="33">
        <f t="shared" ref="M18:M20" si="28">IFERROR((L18/$C18)*$E18,"-")</f>
        <v>0</v>
      </c>
      <c r="N18" s="28">
        <v>10</v>
      </c>
      <c r="O18" s="33">
        <f t="shared" ref="O18:O20" si="29">IFERROR((N18/$C18)*$E18,"-")</f>
        <v>1.0000000000000002E-2</v>
      </c>
      <c r="P18" s="35">
        <v>0</v>
      </c>
      <c r="Q18" s="36">
        <f t="shared" ref="Q18:Q20" si="30">IFERROR((P18/$C18)*$E18,"-")</f>
        <v>0</v>
      </c>
      <c r="R18" s="37">
        <f t="shared" ref="R18:R20" si="31">SUM(J18,L18,N18, ,P18)</f>
        <v>10</v>
      </c>
      <c r="S18" s="38">
        <f t="shared" ref="S18:S20" si="32">IFERROR((R18/$C18)*$E18,"-")</f>
        <v>1.0000000000000002E-2</v>
      </c>
      <c r="T18" s="2"/>
      <c r="U18" s="32">
        <v>0</v>
      </c>
      <c r="V18" s="39">
        <f t="shared" ref="V18:V20" si="33">IFERROR((U18/$C18)*$E18,"-")</f>
        <v>0</v>
      </c>
      <c r="W18" s="28">
        <v>0</v>
      </c>
      <c r="X18" s="39">
        <f t="shared" ref="X18:X20" si="34">IFERROR((W18/$C18)*$E18,"-")</f>
        <v>0</v>
      </c>
      <c r="Y18" s="35">
        <v>0</v>
      </c>
      <c r="Z18" s="39">
        <f t="shared" ref="Z18:Z20" si="35">IFERROR((Y18/$C18)*$E18,"-")</f>
        <v>0</v>
      </c>
      <c r="AA18" s="35">
        <v>0</v>
      </c>
      <c r="AB18" s="40">
        <f t="shared" ref="AB18:AB20" si="36">IFERROR((AA18/$C18)*$E18,"-")</f>
        <v>0</v>
      </c>
      <c r="AC18" s="37">
        <f t="shared" ref="AC18:AC20" si="37">SUM(U18,W18,Y18, ,AA18)</f>
        <v>0</v>
      </c>
      <c r="AD18" s="41">
        <f t="shared" ref="AD18:AD20" si="38">IFERROR((AC18/$C18)*$E18,"-")</f>
        <v>0</v>
      </c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</row>
    <row r="19" spans="1:41" ht="14.25" customHeight="1" x14ac:dyDescent="0.25">
      <c r="A19" s="26" t="s">
        <v>43</v>
      </c>
      <c r="B19" s="27" t="s">
        <v>46</v>
      </c>
      <c r="C19" s="28">
        <v>8000</v>
      </c>
      <c r="D19" s="27" t="s">
        <v>47</v>
      </c>
      <c r="E19" s="29">
        <v>0.05</v>
      </c>
      <c r="F19" s="17"/>
      <c r="G19" s="30">
        <v>3000</v>
      </c>
      <c r="H19" s="31">
        <f t="shared" si="26"/>
        <v>1.8750000000000003E-2</v>
      </c>
      <c r="I19" s="17"/>
      <c r="J19" s="32">
        <v>0</v>
      </c>
      <c r="K19" s="33">
        <f t="shared" si="27"/>
        <v>0</v>
      </c>
      <c r="L19" s="28">
        <v>1000</v>
      </c>
      <c r="M19" s="33">
        <f t="shared" si="28"/>
        <v>6.2500000000000003E-3</v>
      </c>
      <c r="N19" s="28">
        <v>2000</v>
      </c>
      <c r="O19" s="33">
        <f t="shared" si="29"/>
        <v>1.2500000000000001E-2</v>
      </c>
      <c r="P19" s="35">
        <v>0</v>
      </c>
      <c r="Q19" s="36">
        <f t="shared" si="30"/>
        <v>0</v>
      </c>
      <c r="R19" s="37">
        <f t="shared" si="31"/>
        <v>3000</v>
      </c>
      <c r="S19" s="38">
        <f t="shared" si="32"/>
        <v>1.8750000000000003E-2</v>
      </c>
      <c r="T19" s="2"/>
      <c r="U19" s="32">
        <v>0</v>
      </c>
      <c r="V19" s="39">
        <f t="shared" si="33"/>
        <v>0</v>
      </c>
      <c r="W19" s="28">
        <v>0</v>
      </c>
      <c r="X19" s="39">
        <f t="shared" si="34"/>
        <v>0</v>
      </c>
      <c r="Y19" s="35">
        <v>0</v>
      </c>
      <c r="Z19" s="39">
        <f t="shared" si="35"/>
        <v>0</v>
      </c>
      <c r="AA19" s="35">
        <v>0</v>
      </c>
      <c r="AB19" s="40">
        <f t="shared" si="36"/>
        <v>0</v>
      </c>
      <c r="AC19" s="37">
        <f t="shared" si="37"/>
        <v>0</v>
      </c>
      <c r="AD19" s="41">
        <f t="shared" si="38"/>
        <v>0</v>
      </c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</row>
    <row r="20" spans="1:41" ht="14.25" customHeight="1" x14ac:dyDescent="0.25">
      <c r="A20" s="26" t="s">
        <v>43</v>
      </c>
      <c r="B20" s="27" t="s">
        <v>48</v>
      </c>
      <c r="C20" s="28">
        <v>4500</v>
      </c>
      <c r="D20" s="27" t="s">
        <v>49</v>
      </c>
      <c r="E20" s="29">
        <v>0.05</v>
      </c>
      <c r="F20" s="17"/>
      <c r="G20" s="30">
        <v>0</v>
      </c>
      <c r="H20" s="31">
        <f t="shared" si="26"/>
        <v>0</v>
      </c>
      <c r="I20" s="17"/>
      <c r="J20" s="32">
        <v>0</v>
      </c>
      <c r="K20" s="33">
        <f t="shared" si="27"/>
        <v>0</v>
      </c>
      <c r="L20" s="28">
        <v>0</v>
      </c>
      <c r="M20" s="33">
        <f t="shared" si="28"/>
        <v>0</v>
      </c>
      <c r="N20" s="28">
        <v>0</v>
      </c>
      <c r="O20" s="33">
        <f t="shared" si="29"/>
        <v>0</v>
      </c>
      <c r="P20" s="35">
        <v>0</v>
      </c>
      <c r="Q20" s="36">
        <f t="shared" si="30"/>
        <v>0</v>
      </c>
      <c r="R20" s="37">
        <f t="shared" si="31"/>
        <v>0</v>
      </c>
      <c r="S20" s="38">
        <f t="shared" si="32"/>
        <v>0</v>
      </c>
      <c r="T20" s="2"/>
      <c r="U20" s="32">
        <v>0</v>
      </c>
      <c r="V20" s="39">
        <f t="shared" si="33"/>
        <v>0</v>
      </c>
      <c r="W20" s="28">
        <v>0</v>
      </c>
      <c r="X20" s="39">
        <f t="shared" si="34"/>
        <v>0</v>
      </c>
      <c r="Y20" s="28">
        <v>0</v>
      </c>
      <c r="Z20" s="39">
        <f t="shared" si="35"/>
        <v>0</v>
      </c>
      <c r="AA20" s="35">
        <v>0</v>
      </c>
      <c r="AB20" s="40">
        <f t="shared" si="36"/>
        <v>0</v>
      </c>
      <c r="AC20" s="37">
        <f t="shared" si="37"/>
        <v>0</v>
      </c>
      <c r="AD20" s="41">
        <f t="shared" si="38"/>
        <v>0</v>
      </c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</row>
    <row r="21" spans="1:41" ht="14.25" customHeight="1" x14ac:dyDescent="0.25">
      <c r="A21" s="14" t="s">
        <v>50</v>
      </c>
      <c r="B21" s="15"/>
      <c r="C21" s="15"/>
      <c r="D21" s="15"/>
      <c r="E21" s="16">
        <f>SUM(E22:E24)</f>
        <v>0.15000000000000002</v>
      </c>
      <c r="F21" s="17"/>
      <c r="G21" s="18"/>
      <c r="H21" s="16">
        <f>SUM(H22:H24)</f>
        <v>7.1428571428571426E-3</v>
      </c>
      <c r="I21" s="17"/>
      <c r="J21" s="19"/>
      <c r="K21" s="20">
        <f>SUM(K22:K24)</f>
        <v>1.4285714285714286E-3</v>
      </c>
      <c r="L21" s="21"/>
      <c r="M21" s="20">
        <f>SUM(M22:M24)</f>
        <v>1.4285714285714286E-3</v>
      </c>
      <c r="N21" s="21"/>
      <c r="O21" s="20">
        <f>SUM(O22:O24)</f>
        <v>2.8571428571428571E-3</v>
      </c>
      <c r="P21" s="21"/>
      <c r="Q21" s="20">
        <f>SUM(Q22:Q24)</f>
        <v>1.4285714285714286E-3</v>
      </c>
      <c r="R21" s="22"/>
      <c r="S21" s="23">
        <f>SUM(S22:S24)</f>
        <v>7.1428571428571426E-3</v>
      </c>
      <c r="T21" s="2"/>
      <c r="U21" s="19"/>
      <c r="V21" s="24">
        <f>SUM(V22:V24)</f>
        <v>0</v>
      </c>
      <c r="W21" s="21"/>
      <c r="X21" s="24">
        <f>SUM(X22:X24)</f>
        <v>0</v>
      </c>
      <c r="Y21" s="21"/>
      <c r="Z21" s="24">
        <f>SUM(Z22:Z24)</f>
        <v>0</v>
      </c>
      <c r="AA21" s="21"/>
      <c r="AB21" s="24">
        <f>SUM(AB22:AB24)</f>
        <v>0</v>
      </c>
      <c r="AC21" s="22"/>
      <c r="AD21" s="25">
        <f>SUM(AD22:AD24)</f>
        <v>0</v>
      </c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</row>
    <row r="22" spans="1:41" ht="14.25" customHeight="1" x14ac:dyDescent="0.25">
      <c r="A22" s="26" t="s">
        <v>51</v>
      </c>
      <c r="B22" s="27" t="s">
        <v>52</v>
      </c>
      <c r="C22" s="28">
        <v>300</v>
      </c>
      <c r="D22" s="27" t="s">
        <v>53</v>
      </c>
      <c r="E22" s="29">
        <v>0.05</v>
      </c>
      <c r="F22" s="17"/>
      <c r="G22" s="30">
        <v>0</v>
      </c>
      <c r="H22" s="31">
        <f t="shared" ref="H22:H24" si="39">IFERROR((G22/$C22)*$E22,"-")</f>
        <v>0</v>
      </c>
      <c r="I22" s="17"/>
      <c r="J22" s="32">
        <v>0</v>
      </c>
      <c r="K22" s="33">
        <f t="shared" ref="K22:K24" si="40">IFERROR((J22/$C22)*$E22,"-")</f>
        <v>0</v>
      </c>
      <c r="L22" s="28">
        <v>0</v>
      </c>
      <c r="M22" s="33">
        <f t="shared" ref="M22:M24" si="41">IFERROR((L22/$C22)*$E22,"-")</f>
        <v>0</v>
      </c>
      <c r="N22" s="28">
        <v>0</v>
      </c>
      <c r="O22" s="33">
        <f t="shared" ref="O22:O24" si="42">IFERROR((N22/$C22)*$E22,"-")</f>
        <v>0</v>
      </c>
      <c r="P22" s="35">
        <v>0</v>
      </c>
      <c r="Q22" s="36">
        <f t="shared" ref="Q22:Q24" si="43">IFERROR((P22/$C22)*$E22,"-")</f>
        <v>0</v>
      </c>
      <c r="R22" s="37">
        <f t="shared" ref="R22:R24" si="44">SUM(J22,L22,N22, ,P22)</f>
        <v>0</v>
      </c>
      <c r="S22" s="38">
        <f t="shared" ref="S22:S24" si="45">IFERROR((R22/$C22)*$E22,"-")</f>
        <v>0</v>
      </c>
      <c r="T22" s="2"/>
      <c r="U22" s="32">
        <v>0</v>
      </c>
      <c r="V22" s="39">
        <f t="shared" ref="V22:V24" si="46">IFERROR((U22/$C22)*$E22,"-")</f>
        <v>0</v>
      </c>
      <c r="W22" s="28">
        <v>0</v>
      </c>
      <c r="X22" s="39">
        <f t="shared" ref="X22:X24" si="47">IFERROR((W22/$C22)*$E22,"-")</f>
        <v>0</v>
      </c>
      <c r="Y22" s="28">
        <v>0</v>
      </c>
      <c r="Z22" s="39">
        <f t="shared" ref="Z22:Z24" si="48">IFERROR((Y22/$C22)*$E22,"-")</f>
        <v>0</v>
      </c>
      <c r="AA22" s="35">
        <v>0</v>
      </c>
      <c r="AB22" s="40">
        <f t="shared" ref="AB22:AB24" si="49">IFERROR((AA22/$C22)*$E22,"-")</f>
        <v>0</v>
      </c>
      <c r="AC22" s="37">
        <f t="shared" ref="AC22:AC24" si="50">SUM(U22,W22,Y22, ,AA22)</f>
        <v>0</v>
      </c>
      <c r="AD22" s="41">
        <f t="shared" ref="AD22:AD24" si="51">IFERROR((AC22/$C22)*$E22,"-")</f>
        <v>0</v>
      </c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</row>
    <row r="23" spans="1:41" ht="14.25" customHeight="1" x14ac:dyDescent="0.25">
      <c r="A23" s="26" t="s">
        <v>51</v>
      </c>
      <c r="B23" s="27" t="s">
        <v>54</v>
      </c>
      <c r="C23" s="28">
        <v>7000</v>
      </c>
      <c r="D23" s="27" t="s">
        <v>55</v>
      </c>
      <c r="E23" s="29">
        <v>0.1</v>
      </c>
      <c r="F23" s="17"/>
      <c r="G23" s="30">
        <v>500</v>
      </c>
      <c r="H23" s="31">
        <f t="shared" si="39"/>
        <v>7.1428571428571426E-3</v>
      </c>
      <c r="I23" s="17"/>
      <c r="J23" s="32">
        <v>100</v>
      </c>
      <c r="K23" s="33">
        <f t="shared" si="40"/>
        <v>1.4285714285714286E-3</v>
      </c>
      <c r="L23" s="28">
        <v>100</v>
      </c>
      <c r="M23" s="33">
        <f t="shared" si="41"/>
        <v>1.4285714285714286E-3</v>
      </c>
      <c r="N23" s="28">
        <v>200</v>
      </c>
      <c r="O23" s="33">
        <f t="shared" si="42"/>
        <v>2.8571428571428571E-3</v>
      </c>
      <c r="P23" s="35">
        <v>100</v>
      </c>
      <c r="Q23" s="36">
        <f t="shared" si="43"/>
        <v>1.4285714285714286E-3</v>
      </c>
      <c r="R23" s="37">
        <f t="shared" si="44"/>
        <v>500</v>
      </c>
      <c r="S23" s="38">
        <f t="shared" si="45"/>
        <v>7.1428571428571426E-3</v>
      </c>
      <c r="T23" s="2"/>
      <c r="U23" s="32">
        <v>0</v>
      </c>
      <c r="V23" s="39">
        <f t="shared" si="46"/>
        <v>0</v>
      </c>
      <c r="W23" s="28">
        <v>0</v>
      </c>
      <c r="X23" s="39">
        <f t="shared" si="47"/>
        <v>0</v>
      </c>
      <c r="Y23" s="35">
        <v>0</v>
      </c>
      <c r="Z23" s="39">
        <f t="shared" si="48"/>
        <v>0</v>
      </c>
      <c r="AA23" s="35">
        <v>0</v>
      </c>
      <c r="AB23" s="40">
        <f t="shared" si="49"/>
        <v>0</v>
      </c>
      <c r="AC23" s="37">
        <f t="shared" si="50"/>
        <v>0</v>
      </c>
      <c r="AD23" s="41">
        <f t="shared" si="51"/>
        <v>0</v>
      </c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</row>
    <row r="24" spans="1:41" ht="14.25" customHeight="1" x14ac:dyDescent="0.25">
      <c r="A24" s="26" t="s">
        <v>51</v>
      </c>
      <c r="B24" s="27" t="s">
        <v>56</v>
      </c>
      <c r="C24" s="28">
        <v>0</v>
      </c>
      <c r="D24" s="27" t="s">
        <v>57</v>
      </c>
      <c r="E24" s="29">
        <v>0</v>
      </c>
      <c r="F24" s="17"/>
      <c r="G24" s="30"/>
      <c r="H24" s="31" t="str">
        <f t="shared" si="39"/>
        <v>-</v>
      </c>
      <c r="I24" s="17"/>
      <c r="J24" s="32">
        <v>0</v>
      </c>
      <c r="K24" s="33" t="str">
        <f t="shared" si="40"/>
        <v>-</v>
      </c>
      <c r="L24" s="28">
        <v>0</v>
      </c>
      <c r="M24" s="33" t="str">
        <f t="shared" si="41"/>
        <v>-</v>
      </c>
      <c r="N24" s="28">
        <v>0</v>
      </c>
      <c r="O24" s="33" t="str">
        <f t="shared" si="42"/>
        <v>-</v>
      </c>
      <c r="P24" s="35">
        <v>0</v>
      </c>
      <c r="Q24" s="36" t="str">
        <f t="shared" si="43"/>
        <v>-</v>
      </c>
      <c r="R24" s="37">
        <f t="shared" si="44"/>
        <v>0</v>
      </c>
      <c r="S24" s="38" t="str">
        <f t="shared" si="45"/>
        <v>-</v>
      </c>
      <c r="T24" s="2"/>
      <c r="U24" s="32">
        <v>0</v>
      </c>
      <c r="V24" s="39" t="str">
        <f t="shared" si="46"/>
        <v>-</v>
      </c>
      <c r="W24" s="28">
        <v>0</v>
      </c>
      <c r="X24" s="39" t="str">
        <f t="shared" si="47"/>
        <v>-</v>
      </c>
      <c r="Y24" s="28">
        <v>0</v>
      </c>
      <c r="Z24" s="39" t="str">
        <f t="shared" si="48"/>
        <v>-</v>
      </c>
      <c r="AA24" s="35">
        <v>0</v>
      </c>
      <c r="AB24" s="40" t="str">
        <f t="shared" si="49"/>
        <v>-</v>
      </c>
      <c r="AC24" s="37">
        <f t="shared" si="50"/>
        <v>0</v>
      </c>
      <c r="AD24" s="41" t="str">
        <f t="shared" si="51"/>
        <v>-</v>
      </c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</row>
    <row r="25" spans="1:41" ht="14.25" customHeight="1" x14ac:dyDescent="0.25">
      <c r="A25" s="14" t="s">
        <v>58</v>
      </c>
      <c r="B25" s="15"/>
      <c r="C25" s="15"/>
      <c r="D25" s="15"/>
      <c r="E25" s="16">
        <f>SUM(E26:E28)</f>
        <v>0.15</v>
      </c>
      <c r="F25" s="17"/>
      <c r="G25" s="18"/>
      <c r="H25" s="16">
        <f>SUM(H26:H28)</f>
        <v>4.9999999999999996E-2</v>
      </c>
      <c r="I25" s="17"/>
      <c r="J25" s="19"/>
      <c r="K25" s="20">
        <f>SUM(K26:K28)</f>
        <v>2.5000000000000001E-3</v>
      </c>
      <c r="L25" s="21"/>
      <c r="M25" s="20">
        <f>SUM(M26:M28)</f>
        <v>5.0000000000000001E-3</v>
      </c>
      <c r="N25" s="21"/>
      <c r="O25" s="20">
        <f>SUM(O26:O28)</f>
        <v>0.02</v>
      </c>
      <c r="P25" s="21"/>
      <c r="Q25" s="20">
        <f>SUM(Q26:Q28)</f>
        <v>2.2499999999999999E-2</v>
      </c>
      <c r="R25" s="22"/>
      <c r="S25" s="23">
        <f>SUM(S26:S28)</f>
        <v>4.9999999999999996E-2</v>
      </c>
      <c r="T25" s="2"/>
      <c r="U25" s="19"/>
      <c r="V25" s="24">
        <f>SUM(V26:V28)</f>
        <v>0</v>
      </c>
      <c r="W25" s="21"/>
      <c r="X25" s="24">
        <f>SUM(X26:X28)</f>
        <v>0</v>
      </c>
      <c r="Y25" s="21"/>
      <c r="Z25" s="24">
        <f>SUM(Z26:Z28)</f>
        <v>0</v>
      </c>
      <c r="AA25" s="21"/>
      <c r="AB25" s="24">
        <f>SUM(AB26:AB28)</f>
        <v>0</v>
      </c>
      <c r="AC25" s="22"/>
      <c r="AD25" s="25">
        <f>SUM(AD26:AD28)</f>
        <v>0</v>
      </c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</row>
    <row r="26" spans="1:41" ht="14.25" customHeight="1" x14ac:dyDescent="0.25">
      <c r="A26" s="26" t="s">
        <v>59</v>
      </c>
      <c r="B26" s="27" t="s">
        <v>60</v>
      </c>
      <c r="C26" s="28">
        <v>1500</v>
      </c>
      <c r="D26" s="27" t="s">
        <v>29</v>
      </c>
      <c r="E26" s="29">
        <v>0.15</v>
      </c>
      <c r="F26" s="17"/>
      <c r="G26" s="30">
        <v>500</v>
      </c>
      <c r="H26" s="31">
        <f t="shared" ref="H26:H28" si="52">IFERROR((G26/$C26)*$E26,"-")</f>
        <v>4.9999999999999996E-2</v>
      </c>
      <c r="I26" s="17"/>
      <c r="J26" s="32">
        <v>25</v>
      </c>
      <c r="K26" s="33">
        <f t="shared" ref="K26:K28" si="53">IFERROR((J26/$C26)*$E26,"-")</f>
        <v>2.5000000000000001E-3</v>
      </c>
      <c r="L26" s="28">
        <v>50</v>
      </c>
      <c r="M26" s="33">
        <f t="shared" ref="M26:M28" si="54">IFERROR((L26/$C26)*$E26,"-")</f>
        <v>5.0000000000000001E-3</v>
      </c>
      <c r="N26" s="28">
        <v>200</v>
      </c>
      <c r="O26" s="33">
        <f t="shared" ref="O26:O28" si="55">IFERROR((N26/$C26)*$E26,"-")</f>
        <v>0.02</v>
      </c>
      <c r="P26" s="35">
        <v>225</v>
      </c>
      <c r="Q26" s="36">
        <f t="shared" ref="Q26:Q28" si="56">IFERROR((P26/$C26)*$E26,"-")</f>
        <v>2.2499999999999999E-2</v>
      </c>
      <c r="R26" s="37">
        <f t="shared" ref="R26:R28" si="57">SUM(J26,L26,N26, ,P26)</f>
        <v>500</v>
      </c>
      <c r="S26" s="38">
        <f t="shared" ref="S26:S28" si="58">IFERROR((R26/$C26)*$E26,"-")</f>
        <v>4.9999999999999996E-2</v>
      </c>
      <c r="T26" s="2"/>
      <c r="U26" s="32">
        <v>0</v>
      </c>
      <c r="V26" s="39">
        <f t="shared" ref="V26:V28" si="59">IFERROR((U26/$C26)*$E26,"-")</f>
        <v>0</v>
      </c>
      <c r="W26" s="28">
        <v>0</v>
      </c>
      <c r="X26" s="39">
        <f t="shared" ref="X26:X28" si="60">IFERROR((W26/$C26)*$E26,"-")</f>
        <v>0</v>
      </c>
      <c r="Y26" s="28">
        <v>0</v>
      </c>
      <c r="Z26" s="39">
        <f t="shared" ref="Z26:Z28" si="61">IFERROR((Y26/$C26)*$E26,"-")</f>
        <v>0</v>
      </c>
      <c r="AA26" s="35">
        <v>0</v>
      </c>
      <c r="AB26" s="40">
        <f t="shared" ref="AB26:AB28" si="62">IFERROR((AA26/$C26)*$E26,"-")</f>
        <v>0</v>
      </c>
      <c r="AC26" s="37">
        <f t="shared" ref="AC26:AC28" si="63">SUM(U26,W26,Y26, ,AA26)</f>
        <v>0</v>
      </c>
      <c r="AD26" s="41">
        <f t="shared" ref="AD26:AD28" si="64">IFERROR((AC26/$C26)*$E26,"-")</f>
        <v>0</v>
      </c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</row>
    <row r="27" spans="1:41" ht="14.25" customHeight="1" x14ac:dyDescent="0.25">
      <c r="A27" s="26" t="s">
        <v>59</v>
      </c>
      <c r="B27" s="27" t="s">
        <v>61</v>
      </c>
      <c r="C27" s="35">
        <v>0</v>
      </c>
      <c r="D27" s="27" t="s">
        <v>57</v>
      </c>
      <c r="E27" s="29">
        <v>0</v>
      </c>
      <c r="F27" s="17"/>
      <c r="G27" s="30">
        <v>0</v>
      </c>
      <c r="H27" s="31" t="str">
        <f t="shared" si="52"/>
        <v>-</v>
      </c>
      <c r="I27" s="17"/>
      <c r="J27" s="32">
        <v>0</v>
      </c>
      <c r="K27" s="33" t="str">
        <f t="shared" si="53"/>
        <v>-</v>
      </c>
      <c r="L27" s="28">
        <v>0</v>
      </c>
      <c r="M27" s="33" t="str">
        <f t="shared" si="54"/>
        <v>-</v>
      </c>
      <c r="N27" s="28">
        <v>0</v>
      </c>
      <c r="O27" s="33" t="str">
        <f t="shared" si="55"/>
        <v>-</v>
      </c>
      <c r="P27" s="35">
        <v>0</v>
      </c>
      <c r="Q27" s="36" t="str">
        <f t="shared" si="56"/>
        <v>-</v>
      </c>
      <c r="R27" s="37">
        <f t="shared" si="57"/>
        <v>0</v>
      </c>
      <c r="S27" s="38" t="str">
        <f t="shared" si="58"/>
        <v>-</v>
      </c>
      <c r="T27" s="2"/>
      <c r="U27" s="32">
        <v>0</v>
      </c>
      <c r="V27" s="39" t="str">
        <f t="shared" si="59"/>
        <v>-</v>
      </c>
      <c r="W27" s="28">
        <v>0</v>
      </c>
      <c r="X27" s="39" t="str">
        <f t="shared" si="60"/>
        <v>-</v>
      </c>
      <c r="Y27" s="28">
        <v>0</v>
      </c>
      <c r="Z27" s="39" t="str">
        <f t="shared" si="61"/>
        <v>-</v>
      </c>
      <c r="AA27" s="35">
        <v>0</v>
      </c>
      <c r="AB27" s="40" t="str">
        <f t="shared" si="62"/>
        <v>-</v>
      </c>
      <c r="AC27" s="37">
        <f t="shared" si="63"/>
        <v>0</v>
      </c>
      <c r="AD27" s="41" t="str">
        <f t="shared" si="64"/>
        <v>-</v>
      </c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</row>
    <row r="28" spans="1:41" ht="15" customHeight="1" x14ac:dyDescent="0.25">
      <c r="A28" s="42" t="s">
        <v>59</v>
      </c>
      <c r="B28" s="43" t="s">
        <v>62</v>
      </c>
      <c r="C28" s="44">
        <v>0</v>
      </c>
      <c r="D28" s="43" t="s">
        <v>57</v>
      </c>
      <c r="E28" s="45">
        <v>0</v>
      </c>
      <c r="F28" s="17"/>
      <c r="G28" s="46">
        <v>0</v>
      </c>
      <c r="H28" s="47" t="str">
        <f t="shared" si="52"/>
        <v>-</v>
      </c>
      <c r="I28" s="17"/>
      <c r="J28" s="48">
        <v>0</v>
      </c>
      <c r="K28" s="49" t="str">
        <f t="shared" si="53"/>
        <v>-</v>
      </c>
      <c r="L28" s="44">
        <v>0</v>
      </c>
      <c r="M28" s="49" t="str">
        <f t="shared" si="54"/>
        <v>-</v>
      </c>
      <c r="N28" s="44">
        <v>0</v>
      </c>
      <c r="O28" s="49" t="str">
        <f t="shared" si="55"/>
        <v>-</v>
      </c>
      <c r="P28" s="50">
        <v>0</v>
      </c>
      <c r="Q28" s="51" t="str">
        <f t="shared" si="56"/>
        <v>-</v>
      </c>
      <c r="R28" s="52">
        <f t="shared" si="57"/>
        <v>0</v>
      </c>
      <c r="S28" s="53" t="str">
        <f t="shared" si="58"/>
        <v>-</v>
      </c>
      <c r="T28" s="2"/>
      <c r="U28" s="48">
        <v>0</v>
      </c>
      <c r="V28" s="54" t="str">
        <f t="shared" si="59"/>
        <v>-</v>
      </c>
      <c r="W28" s="44">
        <v>0</v>
      </c>
      <c r="X28" s="54" t="str">
        <f t="shared" si="60"/>
        <v>-</v>
      </c>
      <c r="Y28" s="44">
        <v>0</v>
      </c>
      <c r="Z28" s="54" t="str">
        <f t="shared" si="61"/>
        <v>-</v>
      </c>
      <c r="AA28" s="50">
        <v>0</v>
      </c>
      <c r="AB28" s="55" t="str">
        <f t="shared" si="62"/>
        <v>-</v>
      </c>
      <c r="AC28" s="52">
        <f t="shared" si="63"/>
        <v>0</v>
      </c>
      <c r="AD28" s="56" t="str">
        <f t="shared" si="64"/>
        <v>-</v>
      </c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</row>
    <row r="29" spans="1:41" ht="8.25" customHeight="1" x14ac:dyDescent="0.25">
      <c r="A29" s="2"/>
      <c r="B29" s="2"/>
      <c r="C29" s="2"/>
      <c r="D29" s="2"/>
      <c r="E29" s="5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</row>
    <row r="30" spans="1:41" ht="14.25" customHeight="1" x14ac:dyDescent="0.25">
      <c r="A30" s="2"/>
      <c r="B30" s="2"/>
      <c r="C30" s="2"/>
      <c r="D30" s="2"/>
      <c r="E30" s="58">
        <f>SUM(E9,E13,E17,E21,E25)</f>
        <v>1</v>
      </c>
      <c r="F30" s="2"/>
      <c r="G30" s="2"/>
      <c r="H30" s="58">
        <f>SUM(H9,H13,H17,H21,H25)</f>
        <v>0.16389285714285715</v>
      </c>
      <c r="I30" s="2"/>
      <c r="J30" s="2"/>
      <c r="K30" s="58">
        <f>SUM(K9,K13,K17,K21,K25)</f>
        <v>2.3928571428571431E-2</v>
      </c>
      <c r="L30" s="57"/>
      <c r="M30" s="58">
        <f>SUM(M9,M13,M17,M21,M25)</f>
        <v>2.9345238095238098E-2</v>
      </c>
      <c r="N30" s="2"/>
      <c r="O30" s="58">
        <f>SUM(O9,O13,O17,O21,O25)</f>
        <v>5.5690476190476193E-2</v>
      </c>
      <c r="P30" s="2"/>
      <c r="Q30" s="58">
        <f>SUM(Q9,Q13,Q17,Q21,Q25)</f>
        <v>5.4928571428571431E-2</v>
      </c>
      <c r="R30" s="2"/>
      <c r="S30" s="59">
        <f>SUM(S9,S13,S17,S21,S25)</f>
        <v>0.16389285714285715</v>
      </c>
      <c r="T30" s="2"/>
      <c r="U30" s="2"/>
      <c r="V30" s="58">
        <f>SUM(V9,V13,V17,V21,V25)</f>
        <v>0</v>
      </c>
      <c r="W30" s="57"/>
      <c r="X30" s="58">
        <f>SUM(X9,X13,X17,X21,X25)</f>
        <v>0</v>
      </c>
      <c r="Y30" s="2"/>
      <c r="Z30" s="58">
        <f>SUM(Z9,Z13,Z17,Z21,Z25)</f>
        <v>0</v>
      </c>
      <c r="AA30" s="2"/>
      <c r="AB30" s="58">
        <f>SUM(AB9,AB13,AB17,AB21,AB25)</f>
        <v>0</v>
      </c>
      <c r="AC30" s="2"/>
      <c r="AD30" s="59">
        <f>SUM(AD9,AD13,AD17,AD21,AD25)</f>
        <v>0</v>
      </c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</row>
    <row r="31" spans="1:41" ht="14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57"/>
      <c r="M31" s="57"/>
      <c r="N31" s="2"/>
      <c r="O31" s="2"/>
      <c r="P31" s="2"/>
      <c r="Q31" s="2"/>
      <c r="R31" s="2"/>
      <c r="S31" s="2"/>
      <c r="T31" s="2"/>
      <c r="U31" s="2"/>
      <c r="V31" s="17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</row>
    <row r="32" spans="1:41" ht="14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</row>
    <row r="33" spans="1:41" ht="14.25" customHeight="1" x14ac:dyDescent="0.25">
      <c r="A33" s="2" t="s">
        <v>63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</row>
    <row r="34" spans="1:41" ht="15" customHeight="1" x14ac:dyDescent="0.25">
      <c r="A34" s="2" t="s">
        <v>64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</row>
    <row r="35" spans="1:41" ht="15" customHeight="1" x14ac:dyDescent="0.25">
      <c r="A35" s="2" t="s">
        <v>65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</row>
    <row r="36" spans="1:41" ht="15" customHeight="1" x14ac:dyDescent="0.25">
      <c r="A36" s="2" t="s">
        <v>66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</row>
    <row r="39" spans="1:41" ht="14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</row>
    <row r="40" spans="1:41" ht="14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</row>
    <row r="41" spans="1:41" ht="14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</row>
    <row r="42" spans="1:41" ht="14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</row>
    <row r="43" spans="1:41" ht="14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</row>
    <row r="44" spans="1:41" ht="14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</row>
    <row r="45" spans="1:41" ht="14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</row>
    <row r="46" spans="1:41" ht="14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</row>
    <row r="47" spans="1:41" ht="14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</row>
    <row r="48" spans="1:41" ht="14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</row>
    <row r="49" spans="1:41" ht="14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</row>
    <row r="50" spans="1:41" ht="14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ht="14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</row>
    <row r="52" spans="1:41" ht="14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</row>
    <row r="53" spans="1:41" ht="14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</row>
    <row r="54" spans="1:41" ht="14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</row>
    <row r="55" spans="1:41" ht="14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</row>
    <row r="56" spans="1:41" ht="14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</row>
    <row r="57" spans="1:41" ht="14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</row>
    <row r="58" spans="1:41" ht="14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</row>
    <row r="59" spans="1:41" ht="14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</row>
    <row r="60" spans="1:41" ht="14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</row>
    <row r="61" spans="1:41" ht="14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</row>
    <row r="62" spans="1:41" ht="14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</row>
    <row r="63" spans="1:41" ht="14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</row>
    <row r="64" spans="1:41" ht="14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</row>
    <row r="65" spans="1:41" ht="14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</row>
    <row r="66" spans="1:41" ht="14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</row>
    <row r="67" spans="1:41" ht="14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</row>
    <row r="68" spans="1:41" ht="14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</row>
    <row r="69" spans="1:41" ht="14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</row>
    <row r="70" spans="1:41" ht="14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</row>
    <row r="71" spans="1:41" ht="14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</row>
    <row r="72" spans="1:41" ht="14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</row>
    <row r="73" spans="1:41" ht="14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</row>
    <row r="74" spans="1:41" ht="14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</row>
    <row r="75" spans="1:41" ht="14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</row>
    <row r="76" spans="1:41" ht="14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</row>
    <row r="77" spans="1:41" ht="14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</row>
    <row r="78" spans="1:41" ht="14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</row>
    <row r="79" spans="1:41" ht="14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</row>
    <row r="80" spans="1:41" ht="14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</row>
    <row r="81" spans="1:41" ht="14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</row>
    <row r="82" spans="1:41" ht="14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</row>
    <row r="83" spans="1:41" ht="14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</row>
    <row r="84" spans="1:41" ht="14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</row>
    <row r="85" spans="1:41" ht="14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</row>
    <row r="86" spans="1:41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</row>
    <row r="87" spans="1:41" ht="14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</row>
    <row r="88" spans="1:41" ht="14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</row>
    <row r="89" spans="1:41" ht="14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</row>
    <row r="90" spans="1:41" ht="14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</row>
    <row r="91" spans="1:41" ht="14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</row>
    <row r="92" spans="1:41" ht="14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</row>
    <row r="93" spans="1:41" ht="14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</row>
    <row r="94" spans="1:41" ht="14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</row>
    <row r="95" spans="1:41" ht="14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</row>
    <row r="96" spans="1:41" ht="14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</row>
    <row r="97" spans="1:41" ht="14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</row>
    <row r="98" spans="1:41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</row>
    <row r="99" spans="1:41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</row>
    <row r="100" spans="1:41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</row>
    <row r="101" spans="1:41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1:41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1:41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1:41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1:41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1:41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1:41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1:41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1:41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1:41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1:41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</row>
    <row r="123" spans="1:41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</row>
    <row r="124" spans="1:41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</row>
    <row r="125" spans="1:41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</row>
    <row r="126" spans="1:41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</row>
    <row r="127" spans="1:41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</row>
    <row r="128" spans="1:41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</row>
    <row r="129" spans="1:41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</row>
    <row r="130" spans="1:41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</row>
    <row r="131" spans="1:41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</row>
    <row r="132" spans="1:41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</row>
    <row r="133" spans="1:41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</row>
    <row r="134" spans="1:41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</row>
    <row r="135" spans="1:41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</row>
    <row r="136" spans="1:41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</row>
    <row r="137" spans="1:41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</row>
    <row r="138" spans="1:41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</row>
    <row r="139" spans="1:41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</row>
    <row r="140" spans="1:41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</row>
    <row r="141" spans="1:41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</row>
    <row r="142" spans="1:41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</row>
    <row r="143" spans="1:41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</row>
    <row r="144" spans="1:41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</row>
    <row r="145" spans="1:41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</row>
    <row r="146" spans="1:41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</row>
    <row r="147" spans="1:41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</row>
    <row r="148" spans="1:41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</row>
    <row r="149" spans="1:41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</row>
    <row r="150" spans="1:41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</row>
    <row r="151" spans="1:41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</row>
    <row r="152" spans="1:41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</row>
    <row r="153" spans="1:41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</row>
    <row r="154" spans="1:41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</row>
    <row r="155" spans="1:41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</row>
    <row r="156" spans="1:41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</row>
    <row r="157" spans="1:41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</row>
    <row r="158" spans="1:41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</row>
    <row r="159" spans="1:41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</row>
    <row r="160" spans="1:41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</row>
    <row r="161" spans="1:41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</row>
    <row r="162" spans="1:41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</row>
    <row r="163" spans="1:41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</row>
    <row r="164" spans="1:41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</row>
    <row r="165" spans="1:41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</row>
    <row r="166" spans="1:41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</row>
    <row r="167" spans="1:41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</row>
    <row r="168" spans="1:41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</row>
    <row r="169" spans="1:41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</row>
    <row r="170" spans="1:41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</row>
    <row r="171" spans="1:41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</row>
    <row r="172" spans="1:41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</row>
    <row r="173" spans="1:41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</row>
    <row r="174" spans="1:41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</row>
    <row r="175" spans="1:41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</row>
    <row r="176" spans="1:41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</row>
    <row r="177" spans="1:41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</row>
    <row r="178" spans="1:41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</row>
    <row r="179" spans="1:41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</row>
    <row r="180" spans="1:41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</row>
    <row r="181" spans="1:41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</row>
    <row r="182" spans="1:41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</row>
    <row r="183" spans="1:41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</row>
    <row r="184" spans="1:41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</row>
    <row r="185" spans="1:41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</row>
    <row r="186" spans="1:41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</row>
    <row r="187" spans="1:41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</row>
    <row r="188" spans="1:41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</row>
    <row r="189" spans="1:41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</row>
    <row r="190" spans="1:41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</row>
    <row r="191" spans="1:41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</row>
    <row r="192" spans="1:41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</row>
    <row r="193" spans="1:41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</row>
    <row r="194" spans="1:41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</row>
    <row r="195" spans="1:41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</row>
    <row r="196" spans="1:41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</row>
    <row r="197" spans="1:41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</row>
    <row r="198" spans="1:41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</row>
    <row r="199" spans="1:41" ht="14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</row>
    <row r="200" spans="1:41" ht="14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</row>
    <row r="201" spans="1:41" ht="14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</row>
    <row r="202" spans="1:41" ht="14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</row>
    <row r="203" spans="1:41" ht="14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</row>
    <row r="204" spans="1:41" ht="14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</row>
    <row r="205" spans="1:41" ht="14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</row>
    <row r="206" spans="1:41" ht="14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</row>
    <row r="207" spans="1:41" ht="14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</row>
    <row r="208" spans="1:41" ht="14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</row>
    <row r="209" spans="1:41" ht="14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</row>
    <row r="210" spans="1:41" ht="14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</row>
    <row r="211" spans="1:41" ht="14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</row>
    <row r="212" spans="1:41" ht="14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</row>
    <row r="213" spans="1:41" ht="14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</row>
    <row r="214" spans="1:41" ht="14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</row>
    <row r="215" spans="1:41" ht="14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</row>
    <row r="216" spans="1:41" ht="14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</row>
    <row r="217" spans="1:41" ht="14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</row>
    <row r="218" spans="1:41" ht="14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</row>
    <row r="219" spans="1:41" ht="14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</row>
    <row r="220" spans="1:41" ht="14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</row>
    <row r="221" spans="1:41" ht="14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</row>
    <row r="222" spans="1:41" ht="14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</row>
    <row r="223" spans="1:41" ht="14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</row>
    <row r="224" spans="1:41" ht="14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</row>
    <row r="225" spans="1:41" ht="14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</row>
    <row r="226" spans="1:41" ht="14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</row>
    <row r="227" spans="1:41" ht="14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</row>
    <row r="228" spans="1:41" ht="14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</row>
    <row r="229" spans="1:41" ht="14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</row>
    <row r="230" spans="1:41" ht="14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</row>
    <row r="231" spans="1:41" ht="14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</row>
    <row r="232" spans="1:41" ht="14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</row>
    <row r="233" spans="1:41" ht="14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</row>
    <row r="234" spans="1:41" ht="14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</row>
    <row r="235" spans="1:41" ht="14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</row>
    <row r="236" spans="1:41" ht="14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</row>
    <row r="237" spans="1:41" ht="14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</row>
    <row r="238" spans="1:41" ht="14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</row>
    <row r="239" spans="1:41" ht="14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</row>
    <row r="240" spans="1:41" ht="14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</row>
    <row r="241" spans="1:41" ht="14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</row>
    <row r="242" spans="1:41" ht="14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</row>
    <row r="243" spans="1:41" ht="14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</row>
    <row r="244" spans="1:41" ht="14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</row>
    <row r="245" spans="1:41" ht="14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</row>
    <row r="246" spans="1:41" ht="14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</row>
    <row r="247" spans="1:41" ht="14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</row>
    <row r="248" spans="1:41" ht="14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</row>
    <row r="249" spans="1:41" ht="14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</row>
    <row r="250" spans="1:41" ht="14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</row>
    <row r="251" spans="1:41" ht="14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</row>
    <row r="252" spans="1:41" ht="14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</row>
    <row r="253" spans="1:41" ht="14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</row>
    <row r="254" spans="1:41" ht="14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</row>
    <row r="255" spans="1:41" ht="14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</row>
    <row r="256" spans="1:41" ht="14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</row>
    <row r="257" spans="1:41" ht="14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</row>
    <row r="258" spans="1:41" ht="14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</row>
    <row r="259" spans="1:41" ht="14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</row>
    <row r="260" spans="1:41" ht="14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</row>
    <row r="261" spans="1:41" ht="14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</row>
    <row r="262" spans="1:41" ht="14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</row>
    <row r="263" spans="1:41" ht="14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</row>
    <row r="264" spans="1:41" ht="14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</row>
    <row r="265" spans="1:41" ht="14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</row>
    <row r="266" spans="1:41" ht="14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</row>
    <row r="267" spans="1:41" ht="14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</row>
    <row r="268" spans="1:41" ht="14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</row>
    <row r="269" spans="1:41" ht="14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</row>
    <row r="270" spans="1:41" ht="14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</row>
    <row r="271" spans="1:41" ht="14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</row>
    <row r="272" spans="1:41" ht="14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</row>
    <row r="273" spans="1:41" ht="14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</row>
    <row r="274" spans="1:41" ht="14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</row>
    <row r="275" spans="1:41" ht="14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</row>
    <row r="276" spans="1:41" ht="14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</row>
    <row r="277" spans="1:41" ht="14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</row>
    <row r="278" spans="1:41" ht="14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</row>
    <row r="279" spans="1:41" ht="14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</row>
    <row r="280" spans="1:41" ht="14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</row>
    <row r="281" spans="1:41" ht="14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</row>
    <row r="282" spans="1:41" ht="14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</row>
    <row r="283" spans="1:41" ht="14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</row>
    <row r="284" spans="1:41" ht="14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</row>
    <row r="285" spans="1:41" ht="14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</row>
    <row r="286" spans="1:41" ht="14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</row>
    <row r="287" spans="1:41" ht="14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</row>
    <row r="288" spans="1:41" ht="14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</row>
    <row r="289" spans="1:41" ht="14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</row>
    <row r="290" spans="1:41" ht="14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</row>
    <row r="291" spans="1:41" ht="14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</row>
    <row r="292" spans="1:41" ht="14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</row>
    <row r="293" spans="1:41" ht="14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</row>
    <row r="294" spans="1:41" ht="14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</row>
    <row r="295" spans="1:41" ht="14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</row>
    <row r="296" spans="1:41" ht="14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</row>
    <row r="297" spans="1:41" ht="14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</row>
    <row r="298" spans="1:41" ht="14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</row>
    <row r="299" spans="1:41" ht="14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</row>
    <row r="300" spans="1:41" ht="14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</row>
    <row r="301" spans="1:41" ht="14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</row>
    <row r="302" spans="1:41" ht="14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</row>
    <row r="303" spans="1:41" ht="14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</row>
    <row r="304" spans="1:41" ht="14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</row>
    <row r="305" spans="1:41" ht="14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</row>
    <row r="306" spans="1:41" ht="14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</row>
    <row r="307" spans="1:41" ht="14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</row>
    <row r="308" spans="1:41" ht="14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</row>
    <row r="309" spans="1:41" ht="14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</row>
    <row r="310" spans="1:41" ht="14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</row>
    <row r="311" spans="1:41" ht="14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</row>
    <row r="312" spans="1:41" ht="14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</row>
    <row r="313" spans="1:41" ht="14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</row>
    <row r="314" spans="1:41" ht="14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</row>
    <row r="315" spans="1:41" ht="14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</row>
    <row r="316" spans="1:41" ht="14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</row>
    <row r="317" spans="1:41" ht="14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</row>
    <row r="318" spans="1:41" ht="14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</row>
    <row r="319" spans="1:41" ht="14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</row>
    <row r="320" spans="1:41" ht="14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</row>
    <row r="321" spans="1:41" ht="14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</row>
    <row r="322" spans="1:41" ht="14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</row>
    <row r="323" spans="1:41" ht="14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</row>
    <row r="324" spans="1:41" ht="14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</row>
    <row r="325" spans="1:41" ht="14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</row>
    <row r="326" spans="1:41" ht="14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</row>
    <row r="327" spans="1:41" ht="14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</row>
    <row r="328" spans="1:41" ht="14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</row>
    <row r="329" spans="1:41" ht="14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</row>
    <row r="330" spans="1:41" ht="14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</row>
    <row r="331" spans="1:41" ht="14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</row>
    <row r="332" spans="1:41" ht="14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</row>
    <row r="333" spans="1:41" ht="14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</row>
    <row r="334" spans="1:41" ht="14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</row>
    <row r="335" spans="1:41" ht="14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</row>
    <row r="336" spans="1:41" ht="14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</row>
    <row r="337" spans="1:41" ht="14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</row>
    <row r="338" spans="1:41" ht="14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</row>
    <row r="339" spans="1:41" ht="14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</row>
    <row r="340" spans="1:41" ht="14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</row>
    <row r="341" spans="1:41" ht="14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</row>
    <row r="342" spans="1:41" ht="14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</row>
    <row r="343" spans="1:41" ht="14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</row>
    <row r="344" spans="1:41" ht="14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</row>
    <row r="345" spans="1:41" ht="14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</row>
    <row r="346" spans="1:41" ht="14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</row>
    <row r="347" spans="1:41" ht="14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</row>
    <row r="348" spans="1:41" ht="14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</row>
    <row r="349" spans="1:41" ht="14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</row>
    <row r="350" spans="1:41" ht="14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</row>
    <row r="351" spans="1:41" ht="14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</row>
    <row r="352" spans="1:41" ht="14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</row>
    <row r="353" spans="1:41" ht="14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</row>
    <row r="354" spans="1:41" ht="14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</row>
    <row r="355" spans="1:41" ht="14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</row>
    <row r="356" spans="1:41" ht="14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</row>
    <row r="357" spans="1:41" ht="14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</row>
    <row r="358" spans="1:41" ht="14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</row>
    <row r="359" spans="1:41" ht="14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</row>
    <row r="360" spans="1:41" ht="14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</row>
    <row r="361" spans="1:41" ht="14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</row>
    <row r="362" spans="1:41" ht="14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</row>
    <row r="363" spans="1:41" ht="14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</row>
    <row r="364" spans="1:41" ht="14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</row>
    <row r="365" spans="1:41" ht="14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</row>
    <row r="366" spans="1:41" ht="14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</row>
    <row r="367" spans="1:41" ht="14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</row>
    <row r="368" spans="1:41" ht="14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</row>
    <row r="369" spans="1:41" ht="14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</row>
    <row r="370" spans="1:41" ht="14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</row>
    <row r="371" spans="1:41" ht="14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</row>
    <row r="372" spans="1:41" ht="14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</row>
    <row r="373" spans="1:41" ht="14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</row>
    <row r="374" spans="1:41" ht="14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</row>
    <row r="375" spans="1:41" ht="14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</row>
    <row r="376" spans="1:41" ht="14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</row>
    <row r="377" spans="1:41" ht="14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</row>
    <row r="378" spans="1:41" ht="14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</row>
    <row r="379" spans="1:41" ht="14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</row>
    <row r="380" spans="1:41" ht="14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</row>
    <row r="381" spans="1:41" ht="14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</row>
    <row r="382" spans="1:41" ht="14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</row>
    <row r="383" spans="1:41" ht="14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</row>
    <row r="384" spans="1:41" ht="14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</row>
    <row r="385" spans="1:41" ht="14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</row>
    <row r="386" spans="1:41" ht="14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</row>
    <row r="387" spans="1:41" ht="14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</row>
    <row r="388" spans="1:41" ht="14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</row>
    <row r="389" spans="1:41" ht="14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</row>
    <row r="390" spans="1:41" ht="14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</row>
    <row r="391" spans="1:41" ht="14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</row>
    <row r="392" spans="1:41" ht="14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</row>
    <row r="393" spans="1:41" ht="14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</row>
    <row r="394" spans="1:41" ht="14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</row>
    <row r="395" spans="1:41" ht="14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</row>
    <row r="396" spans="1:41" ht="14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</row>
    <row r="397" spans="1:41" ht="14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</row>
    <row r="398" spans="1:41" ht="14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</row>
    <row r="399" spans="1:41" ht="14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</row>
    <row r="400" spans="1:41" ht="14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</row>
    <row r="401" spans="1:41" ht="14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</row>
    <row r="402" spans="1:41" ht="14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</row>
    <row r="403" spans="1:41" ht="14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</row>
    <row r="404" spans="1:41" ht="14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</row>
    <row r="405" spans="1:41" ht="14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</row>
    <row r="406" spans="1:41" ht="14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</row>
    <row r="407" spans="1:41" ht="14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</row>
    <row r="408" spans="1:41" ht="14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</row>
    <row r="409" spans="1:41" ht="14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</row>
    <row r="410" spans="1:41" ht="14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</row>
    <row r="411" spans="1:41" ht="14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</row>
    <row r="412" spans="1:41" ht="14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</row>
    <row r="413" spans="1:41" ht="14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</row>
    <row r="414" spans="1:41" ht="14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</row>
    <row r="415" spans="1:41" ht="14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</row>
    <row r="416" spans="1:41" ht="14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</row>
    <row r="417" spans="1:41" ht="14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</row>
    <row r="418" spans="1:41" ht="14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</row>
    <row r="419" spans="1:41" ht="14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</row>
    <row r="420" spans="1:41" ht="14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</row>
    <row r="421" spans="1:41" ht="14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</row>
    <row r="422" spans="1:41" ht="14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</row>
    <row r="423" spans="1:41" ht="14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</row>
    <row r="424" spans="1:41" ht="14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</row>
    <row r="425" spans="1:41" ht="14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</row>
    <row r="426" spans="1:41" ht="14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</row>
    <row r="427" spans="1:41" ht="14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</row>
    <row r="428" spans="1:41" ht="14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</row>
    <row r="429" spans="1:41" ht="14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</row>
    <row r="430" spans="1:41" ht="14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</row>
    <row r="431" spans="1:41" ht="14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</row>
    <row r="432" spans="1:41" ht="14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</row>
    <row r="433" spans="1:41" ht="14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</row>
    <row r="434" spans="1:41" ht="14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</row>
    <row r="435" spans="1:41" ht="14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</row>
    <row r="436" spans="1:41" ht="14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</row>
    <row r="437" spans="1:41" ht="14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</row>
    <row r="438" spans="1:41" ht="14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</row>
    <row r="439" spans="1:41" ht="14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</row>
    <row r="440" spans="1:41" ht="14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</row>
    <row r="441" spans="1:41" ht="14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</row>
    <row r="442" spans="1:41" ht="14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</row>
    <row r="443" spans="1:41" ht="14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</row>
    <row r="444" spans="1:41" ht="14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</row>
    <row r="445" spans="1:41" ht="14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</row>
    <row r="446" spans="1:41" ht="14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</row>
    <row r="447" spans="1:41" ht="14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</row>
    <row r="448" spans="1:41" ht="14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</row>
    <row r="449" spans="1:41" ht="14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</row>
    <row r="450" spans="1:41" ht="14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</row>
    <row r="451" spans="1:41" ht="14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</row>
    <row r="452" spans="1:41" ht="14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</row>
    <row r="453" spans="1:41" ht="14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</row>
    <row r="454" spans="1:41" ht="14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</row>
    <row r="455" spans="1:41" ht="14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</row>
    <row r="456" spans="1:41" ht="14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</row>
    <row r="457" spans="1:41" ht="14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</row>
    <row r="458" spans="1:41" ht="14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</row>
    <row r="459" spans="1:41" ht="14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</row>
    <row r="460" spans="1:41" ht="14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</row>
    <row r="461" spans="1:41" ht="14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</row>
    <row r="462" spans="1:41" ht="14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</row>
    <row r="463" spans="1:41" ht="14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</row>
    <row r="464" spans="1:41" ht="14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</row>
    <row r="465" spans="1:41" ht="14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</row>
    <row r="466" spans="1:41" ht="14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</row>
    <row r="467" spans="1:41" ht="14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</row>
    <row r="468" spans="1:41" ht="14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</row>
    <row r="469" spans="1:41" ht="14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</row>
    <row r="470" spans="1:41" ht="14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</row>
    <row r="471" spans="1:41" ht="14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</row>
    <row r="472" spans="1:41" ht="14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</row>
    <row r="473" spans="1:41" ht="14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</row>
    <row r="474" spans="1:41" ht="14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</row>
    <row r="475" spans="1:41" ht="14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</row>
    <row r="476" spans="1:41" ht="14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</row>
    <row r="477" spans="1:41" ht="14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</row>
    <row r="478" spans="1:41" ht="14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</row>
    <row r="479" spans="1:41" ht="14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</row>
    <row r="480" spans="1:41" ht="14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</row>
    <row r="481" spans="1:41" ht="14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</row>
    <row r="482" spans="1:41" ht="14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</row>
    <row r="483" spans="1:41" ht="14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</row>
    <row r="484" spans="1:41" ht="14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</row>
    <row r="485" spans="1:41" ht="14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</row>
    <row r="486" spans="1:41" ht="14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</row>
    <row r="487" spans="1:41" ht="14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</row>
    <row r="488" spans="1:41" ht="14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</row>
    <row r="489" spans="1:41" ht="14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</row>
    <row r="490" spans="1:41" ht="14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</row>
    <row r="491" spans="1:41" ht="14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</row>
    <row r="492" spans="1:41" ht="14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</row>
    <row r="493" spans="1:41" ht="14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</row>
    <row r="494" spans="1:41" ht="14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</row>
    <row r="495" spans="1:41" ht="14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</row>
    <row r="496" spans="1:41" ht="14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</row>
    <row r="497" spans="1:41" ht="14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</row>
    <row r="498" spans="1:41" ht="14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</row>
    <row r="499" spans="1:41" ht="14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</row>
    <row r="500" spans="1:41" ht="14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</row>
    <row r="501" spans="1:41" ht="14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</row>
    <row r="502" spans="1:41" ht="14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</row>
    <row r="503" spans="1:41" ht="14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</row>
    <row r="504" spans="1:41" ht="14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</row>
    <row r="505" spans="1:41" ht="14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</row>
    <row r="506" spans="1:41" ht="14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</row>
    <row r="507" spans="1:41" ht="14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</row>
    <row r="508" spans="1:41" ht="14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</row>
    <row r="509" spans="1:41" ht="14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</row>
    <row r="510" spans="1:41" ht="14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</row>
    <row r="511" spans="1:41" ht="14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</row>
    <row r="512" spans="1:41" ht="14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</row>
    <row r="513" spans="1:41" ht="14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</row>
    <row r="514" spans="1:41" ht="14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</row>
    <row r="515" spans="1:41" ht="14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</row>
    <row r="516" spans="1:41" ht="14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</row>
    <row r="517" spans="1:41" ht="14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</row>
    <row r="518" spans="1:41" ht="14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</row>
    <row r="519" spans="1:41" ht="14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</row>
    <row r="520" spans="1:41" ht="14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</row>
    <row r="521" spans="1:41" ht="14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</row>
    <row r="522" spans="1:41" ht="14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</row>
    <row r="523" spans="1:41" ht="14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</row>
    <row r="524" spans="1:41" ht="14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</row>
    <row r="525" spans="1:41" ht="14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</row>
    <row r="526" spans="1:41" ht="14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</row>
    <row r="527" spans="1:41" ht="14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</row>
    <row r="528" spans="1:41" ht="14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</row>
    <row r="529" spans="1:41" ht="14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</row>
    <row r="530" spans="1:41" ht="14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</row>
    <row r="531" spans="1:41" ht="14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</row>
    <row r="532" spans="1:41" ht="14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</row>
    <row r="533" spans="1:41" ht="14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</row>
    <row r="534" spans="1:41" ht="14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</row>
    <row r="535" spans="1:41" ht="14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</row>
    <row r="536" spans="1:41" ht="14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</row>
    <row r="537" spans="1:41" ht="14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</row>
    <row r="538" spans="1:41" ht="14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</row>
    <row r="539" spans="1:41" ht="14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</row>
    <row r="540" spans="1:41" ht="14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</row>
    <row r="541" spans="1:41" ht="14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</row>
    <row r="542" spans="1:41" ht="14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</row>
    <row r="543" spans="1:41" ht="14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</row>
    <row r="544" spans="1:41" ht="14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</row>
    <row r="545" spans="1:41" ht="14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</row>
    <row r="546" spans="1:41" ht="14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</row>
    <row r="547" spans="1:41" ht="14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</row>
    <row r="548" spans="1:41" ht="14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</row>
    <row r="549" spans="1:41" ht="14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</row>
    <row r="550" spans="1:41" ht="14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</row>
    <row r="551" spans="1:41" ht="14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</row>
    <row r="552" spans="1:41" ht="14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</row>
    <row r="553" spans="1:41" ht="14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</row>
    <row r="554" spans="1:41" ht="14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</row>
    <row r="555" spans="1:41" ht="14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</row>
    <row r="556" spans="1:41" ht="14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</row>
    <row r="557" spans="1:41" ht="14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</row>
    <row r="558" spans="1:41" ht="14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</row>
    <row r="559" spans="1:41" ht="14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</row>
    <row r="560" spans="1:41" ht="14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</row>
    <row r="561" spans="1:41" ht="14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</row>
    <row r="562" spans="1:41" ht="14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</row>
    <row r="563" spans="1:41" ht="14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</row>
    <row r="564" spans="1:41" ht="14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</row>
    <row r="565" spans="1:41" ht="14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</row>
    <row r="566" spans="1:41" ht="14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</row>
    <row r="567" spans="1:41" ht="14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</row>
    <row r="568" spans="1:41" ht="14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</row>
    <row r="569" spans="1:41" ht="14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</row>
    <row r="570" spans="1:41" ht="14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</row>
    <row r="571" spans="1:41" ht="14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</row>
    <row r="572" spans="1:41" ht="14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</row>
    <row r="573" spans="1:41" ht="14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</row>
    <row r="574" spans="1:41" ht="14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</row>
    <row r="575" spans="1:41" ht="14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</row>
    <row r="576" spans="1:41" ht="14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</row>
    <row r="577" spans="1:41" ht="14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</row>
    <row r="578" spans="1:41" ht="14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</row>
    <row r="579" spans="1:41" ht="14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</row>
    <row r="580" spans="1:41" ht="14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</row>
    <row r="581" spans="1:41" ht="14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</row>
    <row r="582" spans="1:41" ht="14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</row>
    <row r="583" spans="1:41" ht="14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</row>
    <row r="584" spans="1:41" ht="14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</row>
    <row r="585" spans="1:41" ht="14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</row>
    <row r="586" spans="1:41" ht="14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</row>
    <row r="587" spans="1:41" ht="14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</row>
    <row r="588" spans="1:41" ht="14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</row>
    <row r="589" spans="1:41" ht="14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</row>
    <row r="590" spans="1:41" ht="14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</row>
    <row r="591" spans="1:41" ht="14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</row>
    <row r="592" spans="1:41" ht="14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</row>
    <row r="593" spans="1:41" ht="14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</row>
    <row r="594" spans="1:41" ht="14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</row>
    <row r="595" spans="1:41" ht="14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</row>
    <row r="596" spans="1:41" ht="14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</row>
    <row r="597" spans="1:41" ht="14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</row>
    <row r="598" spans="1:41" ht="14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</row>
    <row r="599" spans="1:41" ht="14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</row>
    <row r="600" spans="1:41" ht="14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</row>
    <row r="601" spans="1:41" ht="14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</row>
    <row r="602" spans="1:41" ht="14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</row>
    <row r="603" spans="1:41" ht="14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</row>
    <row r="604" spans="1:41" ht="14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</row>
    <row r="605" spans="1:41" ht="14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</row>
    <row r="606" spans="1:41" ht="14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</row>
    <row r="607" spans="1:41" ht="14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</row>
    <row r="608" spans="1:41" ht="14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</row>
    <row r="609" spans="1:41" ht="14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</row>
    <row r="610" spans="1:41" ht="14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</row>
    <row r="611" spans="1:41" ht="14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</row>
    <row r="612" spans="1:41" ht="14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</row>
    <row r="613" spans="1:41" ht="14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</row>
    <row r="614" spans="1:41" ht="14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</row>
    <row r="615" spans="1:41" ht="14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</row>
    <row r="616" spans="1:41" ht="14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</row>
    <row r="617" spans="1:41" ht="14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</row>
    <row r="618" spans="1:41" ht="14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</row>
    <row r="619" spans="1:41" ht="14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</row>
    <row r="620" spans="1:41" ht="14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</row>
    <row r="621" spans="1:41" ht="14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</row>
    <row r="622" spans="1:41" ht="14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</row>
    <row r="623" spans="1:41" ht="14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</row>
    <row r="624" spans="1:41" ht="14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</row>
    <row r="625" spans="1:41" ht="14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</row>
    <row r="626" spans="1:41" ht="14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</row>
    <row r="627" spans="1:41" ht="14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</row>
    <row r="628" spans="1:41" ht="14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</row>
    <row r="629" spans="1:41" ht="14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</row>
    <row r="630" spans="1:41" ht="14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</row>
    <row r="631" spans="1:41" ht="14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</row>
    <row r="632" spans="1:41" ht="14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</row>
    <row r="633" spans="1:41" ht="14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</row>
    <row r="634" spans="1:41" ht="14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</row>
    <row r="635" spans="1:41" ht="14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</row>
    <row r="636" spans="1:41" ht="14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</row>
    <row r="637" spans="1:41" ht="14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</row>
    <row r="638" spans="1:41" ht="14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</row>
    <row r="639" spans="1:41" ht="14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</row>
    <row r="640" spans="1:41" ht="14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</row>
    <row r="641" spans="1:41" ht="14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</row>
    <row r="642" spans="1:41" ht="14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</row>
    <row r="643" spans="1:41" ht="14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</row>
    <row r="644" spans="1:41" ht="14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</row>
    <row r="645" spans="1:41" ht="14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</row>
    <row r="646" spans="1:41" ht="14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</row>
    <row r="647" spans="1:41" ht="14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</row>
    <row r="648" spans="1:41" ht="14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</row>
    <row r="649" spans="1:41" ht="14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</row>
    <row r="650" spans="1:41" ht="14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</row>
    <row r="651" spans="1:41" ht="14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</row>
    <row r="652" spans="1:41" ht="14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</row>
    <row r="653" spans="1:41" ht="14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</row>
    <row r="654" spans="1:41" ht="14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</row>
    <row r="655" spans="1:41" ht="14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</row>
    <row r="656" spans="1:41" ht="14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</row>
    <row r="657" spans="1:41" ht="14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</row>
    <row r="658" spans="1:41" ht="14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</row>
    <row r="659" spans="1:41" ht="14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</row>
    <row r="660" spans="1:41" ht="14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</row>
    <row r="661" spans="1:41" ht="14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</row>
    <row r="662" spans="1:41" ht="14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</row>
    <row r="663" spans="1:41" ht="14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</row>
    <row r="664" spans="1:41" ht="14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</row>
    <row r="665" spans="1:41" ht="14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</row>
    <row r="666" spans="1:41" ht="14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</row>
    <row r="667" spans="1:41" ht="14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</row>
    <row r="668" spans="1:41" ht="14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</row>
    <row r="669" spans="1:41" ht="14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</row>
    <row r="670" spans="1:41" ht="14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</row>
    <row r="671" spans="1:41" ht="14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</row>
    <row r="672" spans="1:41" ht="14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</row>
    <row r="673" spans="1:41" ht="14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</row>
    <row r="674" spans="1:41" ht="14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</row>
    <row r="675" spans="1:41" ht="14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</row>
    <row r="676" spans="1:41" ht="14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</row>
    <row r="677" spans="1:41" ht="14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</row>
    <row r="678" spans="1:41" ht="14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</row>
    <row r="679" spans="1:41" ht="14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</row>
    <row r="680" spans="1:41" ht="14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</row>
    <row r="681" spans="1:41" ht="14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</row>
    <row r="682" spans="1:41" ht="14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</row>
    <row r="683" spans="1:41" ht="14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</row>
    <row r="684" spans="1:41" ht="14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</row>
    <row r="685" spans="1:41" ht="14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</row>
    <row r="686" spans="1:41" ht="14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</row>
    <row r="687" spans="1:41" ht="14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</row>
    <row r="688" spans="1:41" ht="14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</row>
    <row r="689" spans="1:41" ht="14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</row>
    <row r="690" spans="1:41" ht="14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</row>
    <row r="691" spans="1:41" ht="14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</row>
    <row r="692" spans="1:41" ht="14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</row>
    <row r="693" spans="1:41" ht="14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</row>
    <row r="694" spans="1:41" ht="14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</row>
    <row r="695" spans="1:41" ht="14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</row>
    <row r="696" spans="1:41" ht="14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</row>
    <row r="697" spans="1:41" ht="14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</row>
    <row r="698" spans="1:41" ht="14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</row>
    <row r="699" spans="1:41" ht="14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</row>
    <row r="700" spans="1:41" ht="14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</row>
    <row r="701" spans="1:41" ht="14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</row>
    <row r="702" spans="1:41" ht="14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</row>
    <row r="703" spans="1:41" ht="14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</row>
    <row r="704" spans="1:41" ht="14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</row>
    <row r="705" spans="1:41" ht="14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</row>
    <row r="706" spans="1:41" ht="14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</row>
    <row r="707" spans="1:41" ht="14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</row>
    <row r="708" spans="1:41" ht="14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</row>
    <row r="709" spans="1:41" ht="14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</row>
    <row r="710" spans="1:41" ht="14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</row>
    <row r="711" spans="1:41" ht="14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</row>
    <row r="712" spans="1:41" ht="14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</row>
    <row r="713" spans="1:41" ht="14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</row>
    <row r="714" spans="1:41" ht="14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</row>
    <row r="715" spans="1:41" ht="14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</row>
    <row r="716" spans="1:41" ht="14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</row>
    <row r="717" spans="1:41" ht="14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</row>
    <row r="718" spans="1:41" ht="14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</row>
    <row r="719" spans="1:41" ht="14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</row>
    <row r="720" spans="1:41" ht="14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</row>
    <row r="721" spans="1:41" ht="14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</row>
    <row r="722" spans="1:41" ht="14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</row>
    <row r="723" spans="1:41" ht="14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</row>
    <row r="724" spans="1:41" ht="14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</row>
    <row r="725" spans="1:41" ht="14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</row>
    <row r="726" spans="1:41" ht="14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</row>
    <row r="727" spans="1:41" ht="14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</row>
    <row r="728" spans="1:41" ht="14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</row>
    <row r="729" spans="1:41" ht="14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</row>
    <row r="730" spans="1:41" ht="14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</row>
    <row r="731" spans="1:41" ht="14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</row>
    <row r="732" spans="1:41" ht="14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</row>
    <row r="733" spans="1:41" ht="14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</row>
    <row r="734" spans="1:41" ht="14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</row>
    <row r="735" spans="1:41" ht="14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</row>
    <row r="736" spans="1:41" ht="14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</row>
    <row r="737" spans="1:41" ht="14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</row>
    <row r="738" spans="1:41" ht="14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</row>
    <row r="739" spans="1:41" ht="14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</row>
    <row r="740" spans="1:41" ht="14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</row>
    <row r="741" spans="1:41" ht="14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</row>
    <row r="742" spans="1:41" ht="14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</row>
    <row r="743" spans="1:41" ht="14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</row>
    <row r="744" spans="1:41" ht="14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</row>
    <row r="745" spans="1:41" ht="14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</row>
    <row r="746" spans="1:41" ht="14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</row>
    <row r="747" spans="1:41" ht="14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</row>
    <row r="748" spans="1:41" ht="14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</row>
    <row r="749" spans="1:41" ht="14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</row>
    <row r="750" spans="1:41" ht="14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</row>
    <row r="751" spans="1:41" ht="14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</row>
    <row r="752" spans="1:41" ht="14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</row>
    <row r="753" spans="1:41" ht="14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</row>
    <row r="754" spans="1:41" ht="14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</row>
    <row r="755" spans="1:41" ht="14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</row>
    <row r="756" spans="1:41" ht="14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</row>
    <row r="757" spans="1:41" ht="14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</row>
    <row r="758" spans="1:41" ht="14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</row>
    <row r="759" spans="1:41" ht="14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</row>
    <row r="760" spans="1:41" ht="14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</row>
    <row r="761" spans="1:41" ht="14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</row>
    <row r="762" spans="1:41" ht="14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</row>
    <row r="763" spans="1:41" ht="14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</row>
    <row r="764" spans="1:41" ht="14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</row>
    <row r="765" spans="1:41" ht="14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</row>
    <row r="766" spans="1:41" ht="14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</row>
    <row r="767" spans="1:41" ht="14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</row>
    <row r="768" spans="1:41" ht="14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</row>
    <row r="769" spans="1:41" ht="14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</row>
    <row r="770" spans="1:41" ht="14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</row>
    <row r="771" spans="1:41" ht="14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</row>
    <row r="772" spans="1:41" ht="14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</row>
    <row r="773" spans="1:41" ht="14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</row>
    <row r="774" spans="1:41" ht="14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</row>
    <row r="775" spans="1:41" ht="14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</row>
    <row r="776" spans="1:41" ht="14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</row>
    <row r="777" spans="1:41" ht="14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</row>
    <row r="778" spans="1:41" ht="14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</row>
    <row r="779" spans="1:41" ht="14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</row>
    <row r="780" spans="1:41" ht="14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</row>
    <row r="781" spans="1:41" ht="14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</row>
    <row r="782" spans="1:41" ht="14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</row>
    <row r="783" spans="1:41" ht="14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</row>
    <row r="784" spans="1:41" ht="14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</row>
    <row r="785" spans="1:41" ht="14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</row>
    <row r="786" spans="1:41" ht="14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</row>
    <row r="787" spans="1:41" ht="14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</row>
    <row r="788" spans="1:41" ht="14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</row>
    <row r="789" spans="1:41" ht="14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</row>
    <row r="790" spans="1:41" ht="14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</row>
    <row r="791" spans="1:41" ht="14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</row>
    <row r="792" spans="1:41" ht="14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</row>
    <row r="793" spans="1:41" ht="14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</row>
    <row r="794" spans="1:41" ht="14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</row>
    <row r="795" spans="1:41" ht="14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</row>
    <row r="796" spans="1:41" ht="14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</row>
    <row r="797" spans="1:41" ht="14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</row>
    <row r="798" spans="1:41" ht="14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</row>
    <row r="799" spans="1:41" ht="14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</row>
    <row r="800" spans="1:41" ht="14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</row>
    <row r="801" spans="1:41" ht="14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</row>
    <row r="802" spans="1:41" ht="14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</row>
    <row r="803" spans="1:41" ht="14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</row>
    <row r="804" spans="1:41" ht="14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</row>
    <row r="805" spans="1:41" ht="14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</row>
    <row r="806" spans="1:41" ht="14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</row>
    <row r="807" spans="1:41" ht="14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</row>
    <row r="808" spans="1:41" ht="14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</row>
    <row r="809" spans="1:41" ht="14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</row>
    <row r="810" spans="1:41" ht="14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</row>
    <row r="811" spans="1:41" ht="14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</row>
    <row r="812" spans="1:41" ht="14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</row>
    <row r="813" spans="1:41" ht="14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</row>
    <row r="814" spans="1:41" ht="14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</row>
    <row r="815" spans="1:41" ht="14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</row>
    <row r="816" spans="1:41" ht="14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</row>
    <row r="817" spans="1:41" ht="14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</row>
    <row r="818" spans="1:41" ht="14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</row>
    <row r="819" spans="1:41" ht="14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</row>
    <row r="820" spans="1:41" ht="14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</row>
    <row r="821" spans="1:41" ht="14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</row>
    <row r="822" spans="1:41" ht="14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</row>
    <row r="823" spans="1:41" ht="14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</row>
    <row r="824" spans="1:41" ht="14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</row>
    <row r="825" spans="1:41" ht="14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</row>
    <row r="826" spans="1:41" ht="14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</row>
    <row r="827" spans="1:41" ht="14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</row>
    <row r="828" spans="1:41" ht="14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</row>
    <row r="829" spans="1:41" ht="14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</row>
    <row r="830" spans="1:41" ht="14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</row>
    <row r="831" spans="1:41" ht="14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</row>
    <row r="832" spans="1:41" ht="14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</row>
    <row r="833" spans="1:41" ht="14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</row>
    <row r="834" spans="1:41" ht="14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</row>
    <row r="835" spans="1:41" ht="14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</row>
    <row r="836" spans="1:41" ht="14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</row>
    <row r="837" spans="1:41" ht="14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</row>
    <row r="838" spans="1:41" ht="14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</row>
    <row r="839" spans="1:41" ht="14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</row>
    <row r="840" spans="1:41" ht="14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</row>
    <row r="841" spans="1:41" ht="14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</row>
    <row r="842" spans="1:41" ht="14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</row>
    <row r="843" spans="1:41" ht="14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</row>
    <row r="844" spans="1:41" ht="14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</row>
    <row r="845" spans="1:41" ht="14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</row>
    <row r="846" spans="1:41" ht="14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</row>
    <row r="847" spans="1:41" ht="14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</row>
    <row r="848" spans="1:41" ht="14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</row>
    <row r="849" spans="1:41" ht="14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</row>
    <row r="850" spans="1:41" ht="14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</row>
    <row r="851" spans="1:41" ht="14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</row>
    <row r="852" spans="1:41" ht="14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</row>
    <row r="853" spans="1:41" ht="14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</row>
    <row r="854" spans="1:41" ht="14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</row>
    <row r="855" spans="1:41" ht="14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</row>
    <row r="856" spans="1:41" ht="14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</row>
    <row r="857" spans="1:41" ht="14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</row>
    <row r="858" spans="1:41" ht="14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</row>
    <row r="859" spans="1:41" ht="14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</row>
    <row r="860" spans="1:41" ht="14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</row>
    <row r="861" spans="1:41" ht="14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</row>
    <row r="862" spans="1:41" ht="14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</row>
    <row r="863" spans="1:41" ht="14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</row>
    <row r="864" spans="1:41" ht="14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</row>
    <row r="865" spans="1:41" ht="14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</row>
    <row r="866" spans="1:41" ht="14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</row>
    <row r="867" spans="1:41" ht="14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</row>
    <row r="868" spans="1:41" ht="14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</row>
    <row r="869" spans="1:41" ht="14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</row>
    <row r="870" spans="1:41" ht="14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</row>
    <row r="871" spans="1:41" ht="14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</row>
    <row r="872" spans="1:41" ht="14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</row>
    <row r="873" spans="1:41" ht="14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</row>
    <row r="874" spans="1:41" ht="14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</row>
    <row r="875" spans="1:41" ht="14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</row>
    <row r="876" spans="1:41" ht="14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</row>
    <row r="877" spans="1:41" ht="14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</row>
    <row r="878" spans="1:41" ht="14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</row>
    <row r="879" spans="1:41" ht="14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</row>
    <row r="880" spans="1:41" ht="14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</row>
    <row r="881" spans="1:41" ht="14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</row>
    <row r="882" spans="1:41" ht="14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</row>
    <row r="883" spans="1:41" ht="14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</row>
    <row r="884" spans="1:41" ht="14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</row>
    <row r="885" spans="1:41" ht="14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</row>
    <row r="886" spans="1:41" ht="14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</row>
    <row r="887" spans="1:41" ht="14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</row>
    <row r="888" spans="1:41" ht="14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</row>
    <row r="889" spans="1:41" ht="14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</row>
    <row r="890" spans="1:41" ht="14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</row>
    <row r="891" spans="1:41" ht="14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</row>
    <row r="892" spans="1:41" ht="14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</row>
    <row r="893" spans="1:41" ht="14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</row>
    <row r="894" spans="1:41" ht="14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</row>
    <row r="895" spans="1:41" ht="14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</row>
    <row r="896" spans="1:41" ht="14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</row>
    <row r="897" spans="1:41" ht="14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</row>
    <row r="898" spans="1:41" ht="14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</row>
    <row r="899" spans="1:41" ht="14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</row>
    <row r="900" spans="1:41" ht="14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</row>
    <row r="901" spans="1:41" ht="14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</row>
    <row r="902" spans="1:41" ht="14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</row>
    <row r="903" spans="1:41" ht="14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</row>
    <row r="904" spans="1:41" ht="14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</row>
    <row r="905" spans="1:41" ht="14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</row>
    <row r="906" spans="1:41" ht="14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</row>
    <row r="907" spans="1:41" ht="14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</row>
    <row r="908" spans="1:41" ht="14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</row>
    <row r="909" spans="1:41" ht="14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</row>
    <row r="910" spans="1:41" ht="14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</row>
    <row r="911" spans="1:41" ht="14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</row>
    <row r="912" spans="1:41" ht="14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</row>
    <row r="913" spans="1:41" ht="14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</row>
    <row r="914" spans="1:41" ht="14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</row>
    <row r="915" spans="1:41" ht="14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</row>
    <row r="916" spans="1:41" ht="14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</row>
    <row r="917" spans="1:41" ht="14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</row>
    <row r="918" spans="1:41" ht="14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</row>
    <row r="919" spans="1:41" ht="14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</row>
    <row r="920" spans="1:41" ht="14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</row>
    <row r="921" spans="1:41" ht="14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</row>
    <row r="922" spans="1:41" ht="14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</row>
    <row r="923" spans="1:41" ht="14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</row>
    <row r="924" spans="1:41" ht="14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</row>
    <row r="925" spans="1:41" ht="14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</row>
    <row r="926" spans="1:41" ht="14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</row>
    <row r="927" spans="1:41" ht="14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</row>
    <row r="928" spans="1:41" ht="14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</row>
    <row r="929" spans="1:41" ht="14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</row>
    <row r="930" spans="1:41" ht="14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</row>
    <row r="931" spans="1:41" ht="14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</row>
    <row r="932" spans="1:41" ht="14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</row>
    <row r="933" spans="1:41" ht="14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</row>
    <row r="934" spans="1:41" ht="14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</row>
    <row r="935" spans="1:41" ht="14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</row>
    <row r="936" spans="1:41" ht="14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</row>
    <row r="937" spans="1:41" ht="14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</row>
    <row r="938" spans="1:41" ht="14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</row>
    <row r="939" spans="1:41" ht="14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</row>
    <row r="940" spans="1:41" ht="14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</row>
    <row r="941" spans="1:41" ht="14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</row>
    <row r="942" spans="1:41" ht="14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</row>
    <row r="943" spans="1:41" ht="14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</row>
    <row r="944" spans="1:41" ht="14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</row>
    <row r="945" spans="1:41" ht="14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</row>
    <row r="946" spans="1:41" ht="14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</row>
    <row r="947" spans="1:41" ht="14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</row>
    <row r="948" spans="1:41" ht="14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</row>
    <row r="949" spans="1:41" ht="14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</row>
    <row r="950" spans="1:41" ht="14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</row>
    <row r="951" spans="1:41" ht="14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</row>
    <row r="952" spans="1:41" ht="14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</row>
    <row r="953" spans="1:41" ht="14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</row>
    <row r="954" spans="1:41" ht="14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</row>
    <row r="955" spans="1:41" ht="14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</row>
    <row r="956" spans="1:41" ht="14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</row>
    <row r="957" spans="1:41" ht="14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</row>
    <row r="958" spans="1:41" ht="14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</row>
    <row r="959" spans="1:41" ht="14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</row>
    <row r="960" spans="1:41" ht="14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</row>
    <row r="961" spans="1:41" ht="14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</row>
    <row r="962" spans="1:41" ht="14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</row>
    <row r="963" spans="1:41" ht="14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</row>
    <row r="964" spans="1:41" ht="14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</row>
    <row r="965" spans="1:41" ht="14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</row>
    <row r="966" spans="1:41" ht="14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</row>
    <row r="967" spans="1:41" ht="14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</row>
    <row r="968" spans="1:41" ht="14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</row>
    <row r="969" spans="1:41" ht="14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</row>
    <row r="970" spans="1:41" ht="14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</row>
    <row r="971" spans="1:41" ht="14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</row>
    <row r="972" spans="1:41" ht="14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</row>
    <row r="973" spans="1:41" ht="14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</row>
    <row r="974" spans="1:41" ht="14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</row>
    <row r="975" spans="1:41" ht="14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</row>
    <row r="976" spans="1:41" ht="14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</row>
    <row r="977" spans="1:41" ht="14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</row>
    <row r="978" spans="1:41" ht="14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</row>
    <row r="979" spans="1:41" ht="14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</row>
    <row r="980" spans="1:41" ht="14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</row>
    <row r="981" spans="1:41" ht="14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</row>
    <row r="982" spans="1:41" ht="14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</row>
    <row r="983" spans="1:41" ht="14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</row>
    <row r="984" spans="1:41" ht="14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</row>
    <row r="985" spans="1:41" ht="14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</row>
    <row r="986" spans="1:41" ht="14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</row>
    <row r="987" spans="1:41" ht="14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</row>
    <row r="988" spans="1:41" ht="14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</row>
    <row r="989" spans="1:41" ht="14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</row>
    <row r="990" spans="1:41" ht="14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</row>
    <row r="991" spans="1:41" ht="14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</row>
    <row r="992" spans="1:41" ht="14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</row>
    <row r="993" spans="1:41" ht="14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</row>
    <row r="994" spans="1:41" ht="14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</row>
    <row r="995" spans="1:41" ht="14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</row>
    <row r="996" spans="1:41" ht="14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</row>
    <row r="997" spans="1:41" ht="14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</row>
    <row r="998" spans="1:41" ht="14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</row>
    <row r="999" spans="1:41" ht="14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</row>
    <row r="1000" spans="1:41" ht="14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</row>
  </sheetData>
  <mergeCells count="24">
    <mergeCell ref="W7:X7"/>
    <mergeCell ref="S7:S8"/>
    <mergeCell ref="U7:V7"/>
    <mergeCell ref="A3:B3"/>
    <mergeCell ref="A6:E6"/>
    <mergeCell ref="G6:H6"/>
    <mergeCell ref="J6:S6"/>
    <mergeCell ref="U6:AD6"/>
    <mergeCell ref="A7:A8"/>
    <mergeCell ref="B7:B8"/>
    <mergeCell ref="AD7:AD8"/>
    <mergeCell ref="C7:C8"/>
    <mergeCell ref="D7:D8"/>
    <mergeCell ref="E7:E8"/>
    <mergeCell ref="G7:G8"/>
    <mergeCell ref="H7:H8"/>
    <mergeCell ref="J7:K7"/>
    <mergeCell ref="Y7:Z7"/>
    <mergeCell ref="AA7:AB7"/>
    <mergeCell ref="AC7:AC8"/>
    <mergeCell ref="L7:M7"/>
    <mergeCell ref="N7:O7"/>
    <mergeCell ref="P7:Q7"/>
    <mergeCell ref="R7:R8"/>
  </mergeCells>
  <conditionalFormatting sqref="E30">
    <cfRule type="cellIs" dxfId="0" priority="1" operator="notEqual">
      <formula>1</formula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1000"/>
  <sheetViews>
    <sheetView showGridLines="0" workbookViewId="0">
      <selection activeCell="F14" sqref="F14"/>
    </sheetView>
  </sheetViews>
  <sheetFormatPr baseColWidth="10" defaultColWidth="14.42578125" defaultRowHeight="15" customHeight="1" x14ac:dyDescent="0.25"/>
  <cols>
    <col min="1" max="1" width="21.7109375" customWidth="1"/>
    <col min="2" max="38" width="10" customWidth="1"/>
  </cols>
  <sheetData>
    <row r="1" spans="1:38" ht="18" customHeight="1" x14ac:dyDescent="0.3">
      <c r="A1" s="1" t="s">
        <v>67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38" ht="14.2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8" ht="33.75" customHeight="1" x14ac:dyDescent="0.25">
      <c r="A3" s="3" t="s">
        <v>68</v>
      </c>
      <c r="B3" s="79"/>
      <c r="C3" s="80"/>
      <c r="D3" s="80"/>
      <c r="E3" s="80"/>
      <c r="F3" s="80"/>
      <c r="G3" s="80"/>
      <c r="H3" s="8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4.2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</row>
    <row r="5" spans="1:38" ht="15" customHeight="1" x14ac:dyDescent="0.25">
      <c r="A5" s="4" t="s">
        <v>69</v>
      </c>
      <c r="B5" s="60"/>
      <c r="C5" s="60"/>
      <c r="D5" s="60"/>
      <c r="E5" s="60"/>
      <c r="F5" s="60"/>
      <c r="G5" s="5"/>
      <c r="H5" s="5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</row>
    <row r="6" spans="1:38" ht="15" customHeight="1" x14ac:dyDescent="0.25">
      <c r="A6" s="82" t="s">
        <v>4</v>
      </c>
      <c r="B6" s="83"/>
      <c r="C6" s="83"/>
      <c r="D6" s="83"/>
      <c r="E6" s="84"/>
      <c r="F6" s="60"/>
      <c r="G6" s="86" t="s">
        <v>70</v>
      </c>
      <c r="H6" s="87"/>
      <c r="I6" s="87"/>
      <c r="J6" s="87"/>
      <c r="K6" s="87"/>
      <c r="L6" s="87"/>
      <c r="M6" s="87"/>
      <c r="N6" s="87"/>
      <c r="O6" s="87"/>
      <c r="P6" s="88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38" ht="14.25" customHeight="1" x14ac:dyDescent="0.25">
      <c r="A7" s="65" t="s">
        <v>8</v>
      </c>
      <c r="B7" s="67" t="s">
        <v>9</v>
      </c>
      <c r="C7" s="102" t="s">
        <v>71</v>
      </c>
      <c r="D7" s="104" t="s">
        <v>11</v>
      </c>
      <c r="E7" s="72" t="s">
        <v>72</v>
      </c>
      <c r="F7" s="6"/>
      <c r="G7" s="77" t="s">
        <v>73</v>
      </c>
      <c r="H7" s="91"/>
      <c r="I7" s="97" t="s">
        <v>74</v>
      </c>
      <c r="J7" s="91"/>
      <c r="K7" s="97" t="s">
        <v>75</v>
      </c>
      <c r="L7" s="91"/>
      <c r="M7" s="97" t="s">
        <v>76</v>
      </c>
      <c r="N7" s="91"/>
      <c r="O7" s="98" t="s">
        <v>19</v>
      </c>
      <c r="P7" s="100" t="s">
        <v>20</v>
      </c>
      <c r="Q7" s="7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 ht="14.25" customHeight="1" x14ac:dyDescent="0.25">
      <c r="A8" s="66"/>
      <c r="B8" s="68"/>
      <c r="C8" s="103"/>
      <c r="D8" s="105"/>
      <c r="E8" s="73"/>
      <c r="F8" s="6"/>
      <c r="G8" s="8" t="s">
        <v>25</v>
      </c>
      <c r="H8" s="9" t="s">
        <v>20</v>
      </c>
      <c r="I8" s="9" t="s">
        <v>25</v>
      </c>
      <c r="J8" s="9" t="s">
        <v>20</v>
      </c>
      <c r="K8" s="9" t="s">
        <v>25</v>
      </c>
      <c r="L8" s="9" t="s">
        <v>20</v>
      </c>
      <c r="M8" s="9" t="s">
        <v>25</v>
      </c>
      <c r="N8" s="9" t="s">
        <v>20</v>
      </c>
      <c r="O8" s="66"/>
      <c r="P8" s="70"/>
      <c r="Q8" s="7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ht="14.25" customHeight="1" x14ac:dyDescent="0.25">
      <c r="A9" s="14" t="s">
        <v>26</v>
      </c>
      <c r="B9" s="15"/>
      <c r="C9" s="15"/>
      <c r="D9" s="15"/>
      <c r="E9" s="23">
        <v>0.35000000000000003</v>
      </c>
      <c r="F9" s="17"/>
      <c r="G9" s="19"/>
      <c r="H9" s="20">
        <v>1.8333333333333333E-2</v>
      </c>
      <c r="I9" s="21"/>
      <c r="J9" s="20">
        <v>6.0000000000000005E-2</v>
      </c>
      <c r="K9" s="21"/>
      <c r="L9" s="20">
        <v>5.3333333333333337E-2</v>
      </c>
      <c r="M9" s="21"/>
      <c r="N9" s="20">
        <v>0</v>
      </c>
      <c r="O9" s="22"/>
      <c r="P9" s="23">
        <v>0.13166666666666665</v>
      </c>
      <c r="Q9" s="60"/>
      <c r="R9" s="61">
        <v>0.35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ht="14.25" customHeight="1" x14ac:dyDescent="0.25">
      <c r="A10" s="26" t="s">
        <v>27</v>
      </c>
      <c r="B10" s="27" t="s">
        <v>28</v>
      </c>
      <c r="C10" s="28">
        <v>300000</v>
      </c>
      <c r="D10" s="27" t="s">
        <v>29</v>
      </c>
      <c r="E10" s="62">
        <v>0.05</v>
      </c>
      <c r="F10" s="17"/>
      <c r="G10" s="32">
        <v>50000</v>
      </c>
      <c r="H10" s="33">
        <v>8.3333333333333332E-3</v>
      </c>
      <c r="I10" s="34">
        <v>30000</v>
      </c>
      <c r="J10" s="33">
        <v>5.000000000000001E-3</v>
      </c>
      <c r="K10" s="28">
        <v>20000</v>
      </c>
      <c r="L10" s="33">
        <v>3.3333333333333335E-3</v>
      </c>
      <c r="M10" s="28">
        <v>0</v>
      </c>
      <c r="N10" s="33">
        <v>0</v>
      </c>
      <c r="O10" s="37">
        <v>100000</v>
      </c>
      <c r="P10" s="38">
        <v>1.6666666666666666E-2</v>
      </c>
      <c r="Q10" s="60"/>
      <c r="R10" s="61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ht="14.25" customHeight="1" x14ac:dyDescent="0.25">
      <c r="A11" s="26" t="s">
        <v>27</v>
      </c>
      <c r="B11" s="27" t="s">
        <v>30</v>
      </c>
      <c r="C11" s="28">
        <v>200000</v>
      </c>
      <c r="D11" s="27" t="s">
        <v>31</v>
      </c>
      <c r="E11" s="62">
        <v>0.1</v>
      </c>
      <c r="F11" s="17"/>
      <c r="G11" s="32">
        <v>20000</v>
      </c>
      <c r="H11" s="33">
        <v>1.0000000000000002E-2</v>
      </c>
      <c r="I11" s="28">
        <v>10000</v>
      </c>
      <c r="J11" s="33">
        <v>5.000000000000001E-3</v>
      </c>
      <c r="K11" s="28">
        <v>0</v>
      </c>
      <c r="L11" s="33">
        <v>0</v>
      </c>
      <c r="M11" s="28">
        <v>0</v>
      </c>
      <c r="N11" s="33">
        <v>0</v>
      </c>
      <c r="O11" s="37">
        <v>30000</v>
      </c>
      <c r="P11" s="38">
        <v>1.4999999999999999E-2</v>
      </c>
      <c r="Q11" s="60"/>
      <c r="R11" s="61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ht="14.25" customHeight="1" x14ac:dyDescent="0.25">
      <c r="A12" s="26" t="s">
        <v>27</v>
      </c>
      <c r="B12" s="27" t="s">
        <v>32</v>
      </c>
      <c r="C12" s="28">
        <v>100000</v>
      </c>
      <c r="D12" s="27" t="s">
        <v>33</v>
      </c>
      <c r="E12" s="62">
        <v>0.2</v>
      </c>
      <c r="F12" s="17"/>
      <c r="G12" s="32"/>
      <c r="H12" s="33">
        <v>0</v>
      </c>
      <c r="I12" s="28">
        <v>25000</v>
      </c>
      <c r="J12" s="33">
        <v>0.05</v>
      </c>
      <c r="K12" s="28">
        <v>25000</v>
      </c>
      <c r="L12" s="33">
        <v>0.05</v>
      </c>
      <c r="M12" s="28">
        <v>0</v>
      </c>
      <c r="N12" s="33">
        <v>0</v>
      </c>
      <c r="O12" s="37">
        <v>50000</v>
      </c>
      <c r="P12" s="38">
        <v>0.1</v>
      </c>
      <c r="Q12" s="60"/>
      <c r="R12" s="61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ht="14.25" customHeight="1" x14ac:dyDescent="0.25">
      <c r="A13" s="14" t="s">
        <v>34</v>
      </c>
      <c r="B13" s="15"/>
      <c r="C13" s="15"/>
      <c r="D13" s="15"/>
      <c r="E13" s="23">
        <v>0.15000000000000002</v>
      </c>
      <c r="F13" s="17"/>
      <c r="G13" s="19"/>
      <c r="H13" s="20">
        <v>1.5000000000000003E-2</v>
      </c>
      <c r="I13" s="21"/>
      <c r="J13" s="20">
        <v>1.5000000000000003E-2</v>
      </c>
      <c r="K13" s="21"/>
      <c r="L13" s="20">
        <v>1.4999999999999999E-2</v>
      </c>
      <c r="M13" s="21"/>
      <c r="N13" s="20">
        <v>5.000000000000001E-3</v>
      </c>
      <c r="O13" s="22"/>
      <c r="P13" s="23">
        <v>5.000000000000001E-2</v>
      </c>
      <c r="Q13" s="60"/>
      <c r="R13" s="61">
        <v>0.15000000000000002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ht="15" customHeight="1" x14ac:dyDescent="0.25">
      <c r="A14" s="26" t="s">
        <v>35</v>
      </c>
      <c r="B14" s="27" t="s">
        <v>36</v>
      </c>
      <c r="C14" s="28">
        <v>80</v>
      </c>
      <c r="D14" s="27" t="s">
        <v>77</v>
      </c>
      <c r="E14" s="62">
        <v>0.05</v>
      </c>
      <c r="F14" s="17"/>
      <c r="G14" s="32">
        <v>0</v>
      </c>
      <c r="H14" s="33">
        <v>0</v>
      </c>
      <c r="I14" s="28">
        <v>0</v>
      </c>
      <c r="J14" s="33">
        <v>0</v>
      </c>
      <c r="K14" s="28">
        <v>0</v>
      </c>
      <c r="L14" s="33">
        <v>0</v>
      </c>
      <c r="M14" s="28">
        <v>0</v>
      </c>
      <c r="N14" s="33">
        <v>0</v>
      </c>
      <c r="O14" s="37">
        <v>0</v>
      </c>
      <c r="P14" s="38">
        <v>0</v>
      </c>
      <c r="Q14" s="60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ht="14.25" customHeight="1" x14ac:dyDescent="0.25">
      <c r="A15" s="26" t="s">
        <v>35</v>
      </c>
      <c r="B15" s="27" t="s">
        <v>38</v>
      </c>
      <c r="C15" s="28">
        <v>200</v>
      </c>
      <c r="D15" s="27" t="s">
        <v>39</v>
      </c>
      <c r="E15" s="62">
        <v>0.05</v>
      </c>
      <c r="F15" s="17"/>
      <c r="G15" s="32">
        <v>20</v>
      </c>
      <c r="H15" s="33">
        <v>5.000000000000001E-3</v>
      </c>
      <c r="I15" s="28">
        <v>20</v>
      </c>
      <c r="J15" s="33">
        <v>5.000000000000001E-3</v>
      </c>
      <c r="K15" s="28">
        <v>0</v>
      </c>
      <c r="L15" s="33">
        <v>0</v>
      </c>
      <c r="M15" s="28">
        <v>0</v>
      </c>
      <c r="N15" s="33">
        <v>0</v>
      </c>
      <c r="O15" s="37">
        <v>40</v>
      </c>
      <c r="P15" s="38">
        <v>1.0000000000000002E-2</v>
      </c>
      <c r="Q15" s="60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14.25" customHeight="1" x14ac:dyDescent="0.25">
      <c r="A16" s="26" t="s">
        <v>35</v>
      </c>
      <c r="B16" s="27" t="s">
        <v>40</v>
      </c>
      <c r="C16" s="28">
        <v>500</v>
      </c>
      <c r="D16" s="27" t="s">
        <v>41</v>
      </c>
      <c r="E16" s="62">
        <v>0.05</v>
      </c>
      <c r="F16" s="17"/>
      <c r="G16" s="32">
        <v>100</v>
      </c>
      <c r="H16" s="33">
        <v>1.0000000000000002E-2</v>
      </c>
      <c r="I16" s="28">
        <v>100</v>
      </c>
      <c r="J16" s="33">
        <v>1.0000000000000002E-2</v>
      </c>
      <c r="K16" s="28">
        <v>150</v>
      </c>
      <c r="L16" s="33">
        <v>1.4999999999999999E-2</v>
      </c>
      <c r="M16" s="28">
        <v>50</v>
      </c>
      <c r="N16" s="33">
        <v>5.000000000000001E-3</v>
      </c>
      <c r="O16" s="37">
        <v>400</v>
      </c>
      <c r="P16" s="38">
        <v>4.0000000000000008E-2</v>
      </c>
      <c r="Q16" s="60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ht="14.25" customHeight="1" x14ac:dyDescent="0.25">
      <c r="A17" s="14" t="s">
        <v>42</v>
      </c>
      <c r="B17" s="15"/>
      <c r="C17" s="15"/>
      <c r="D17" s="15"/>
      <c r="E17" s="23">
        <v>0.2</v>
      </c>
      <c r="F17" s="17"/>
      <c r="G17" s="19"/>
      <c r="H17" s="20">
        <v>0</v>
      </c>
      <c r="I17" s="21"/>
      <c r="J17" s="20">
        <v>4.0000000000000008E-2</v>
      </c>
      <c r="K17" s="21"/>
      <c r="L17" s="20">
        <v>7.7777777777777779E-2</v>
      </c>
      <c r="M17" s="21"/>
      <c r="N17" s="20">
        <v>2.8472222222222225E-2</v>
      </c>
      <c r="O17" s="22"/>
      <c r="P17" s="23">
        <v>0.14625000000000002</v>
      </c>
      <c r="Q17" s="60"/>
      <c r="R17" s="61">
        <v>0.2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ht="14.25" customHeight="1" x14ac:dyDescent="0.25">
      <c r="A18" s="26" t="s">
        <v>43</v>
      </c>
      <c r="B18" s="27" t="s">
        <v>44</v>
      </c>
      <c r="C18" s="28">
        <v>100</v>
      </c>
      <c r="D18" s="27" t="s">
        <v>45</v>
      </c>
      <c r="E18" s="62">
        <v>0.1</v>
      </c>
      <c r="F18" s="17"/>
      <c r="G18" s="32">
        <v>0</v>
      </c>
      <c r="H18" s="33">
        <v>0</v>
      </c>
      <c r="I18" s="28">
        <v>40</v>
      </c>
      <c r="J18" s="33">
        <v>4.0000000000000008E-2</v>
      </c>
      <c r="K18" s="28">
        <v>50</v>
      </c>
      <c r="L18" s="33">
        <v>0.05</v>
      </c>
      <c r="M18" s="28">
        <v>0</v>
      </c>
      <c r="N18" s="33">
        <v>0</v>
      </c>
      <c r="O18" s="37">
        <v>90</v>
      </c>
      <c r="P18" s="38">
        <v>9.0000000000000011E-2</v>
      </c>
      <c r="Q18" s="60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ht="14.25" customHeight="1" x14ac:dyDescent="0.25">
      <c r="A19" s="26" t="s">
        <v>43</v>
      </c>
      <c r="B19" s="27" t="s">
        <v>46</v>
      </c>
      <c r="C19" s="28">
        <v>8000</v>
      </c>
      <c r="D19" s="27" t="s">
        <v>47</v>
      </c>
      <c r="E19" s="62">
        <v>0.05</v>
      </c>
      <c r="F19" s="17"/>
      <c r="G19" s="32">
        <v>0</v>
      </c>
      <c r="H19" s="33">
        <v>0</v>
      </c>
      <c r="I19" s="28">
        <v>0</v>
      </c>
      <c r="J19" s="33">
        <v>0</v>
      </c>
      <c r="K19" s="28">
        <v>0</v>
      </c>
      <c r="L19" s="33">
        <v>0</v>
      </c>
      <c r="M19" s="28">
        <v>1000</v>
      </c>
      <c r="N19" s="33">
        <v>6.2500000000000003E-3</v>
      </c>
      <c r="O19" s="37">
        <v>1000</v>
      </c>
      <c r="P19" s="38">
        <v>6.2500000000000003E-3</v>
      </c>
      <c r="Q19" s="60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ht="14.25" customHeight="1" x14ac:dyDescent="0.25">
      <c r="A20" s="26" t="s">
        <v>43</v>
      </c>
      <c r="B20" s="27" t="s">
        <v>48</v>
      </c>
      <c r="C20" s="28">
        <v>4500</v>
      </c>
      <c r="D20" s="27" t="s">
        <v>49</v>
      </c>
      <c r="E20" s="62">
        <v>0.05</v>
      </c>
      <c r="F20" s="17"/>
      <c r="G20" s="32">
        <v>0</v>
      </c>
      <c r="H20" s="33">
        <v>0</v>
      </c>
      <c r="I20" s="28">
        <v>0</v>
      </c>
      <c r="J20" s="33">
        <v>0</v>
      </c>
      <c r="K20" s="28">
        <v>2500</v>
      </c>
      <c r="L20" s="33">
        <v>2.777777777777778E-2</v>
      </c>
      <c r="M20" s="28">
        <v>2000</v>
      </c>
      <c r="N20" s="33">
        <v>2.2222222222222223E-2</v>
      </c>
      <c r="O20" s="37">
        <v>4500</v>
      </c>
      <c r="P20" s="38">
        <v>0.05</v>
      </c>
      <c r="Q20" s="60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ht="14.25" customHeight="1" x14ac:dyDescent="0.25">
      <c r="A21" s="14" t="s">
        <v>50</v>
      </c>
      <c r="B21" s="15"/>
      <c r="C21" s="15"/>
      <c r="D21" s="15"/>
      <c r="E21" s="23">
        <v>0.15000000000000002</v>
      </c>
      <c r="F21" s="17"/>
      <c r="G21" s="19"/>
      <c r="H21" s="20">
        <v>0</v>
      </c>
      <c r="I21" s="21"/>
      <c r="J21" s="20">
        <v>7.1428571428571426E-3</v>
      </c>
      <c r="K21" s="21"/>
      <c r="L21" s="20">
        <v>7.6190476190476197E-2</v>
      </c>
      <c r="M21" s="21"/>
      <c r="N21" s="20">
        <v>2.7619047619047619E-2</v>
      </c>
      <c r="O21" s="22"/>
      <c r="P21" s="23">
        <v>0.11095238095238097</v>
      </c>
      <c r="Q21" s="60"/>
      <c r="R21" s="61">
        <v>0.15000000000000002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8" ht="14.25" customHeight="1" x14ac:dyDescent="0.25">
      <c r="A22" s="26" t="s">
        <v>51</v>
      </c>
      <c r="B22" s="27" t="s">
        <v>52</v>
      </c>
      <c r="C22" s="28">
        <v>300</v>
      </c>
      <c r="D22" s="27" t="s">
        <v>53</v>
      </c>
      <c r="E22" s="62">
        <v>0.05</v>
      </c>
      <c r="F22" s="17"/>
      <c r="G22" s="32">
        <v>0</v>
      </c>
      <c r="H22" s="33">
        <v>0</v>
      </c>
      <c r="I22" s="28">
        <v>0</v>
      </c>
      <c r="J22" s="33">
        <v>0</v>
      </c>
      <c r="K22" s="28">
        <v>200</v>
      </c>
      <c r="L22" s="33">
        <v>3.3333333333333333E-2</v>
      </c>
      <c r="M22" s="28">
        <v>80</v>
      </c>
      <c r="N22" s="33">
        <v>1.3333333333333334E-2</v>
      </c>
      <c r="O22" s="37">
        <v>280</v>
      </c>
      <c r="P22" s="38">
        <v>4.6666666666666669E-2</v>
      </c>
      <c r="Q22" s="60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ht="14.25" customHeight="1" x14ac:dyDescent="0.25">
      <c r="A23" s="26" t="s">
        <v>51</v>
      </c>
      <c r="B23" s="27" t="s">
        <v>54</v>
      </c>
      <c r="C23" s="28">
        <v>7000</v>
      </c>
      <c r="D23" s="27" t="s">
        <v>55</v>
      </c>
      <c r="E23" s="62">
        <v>0.1</v>
      </c>
      <c r="F23" s="17"/>
      <c r="G23" s="32">
        <v>0</v>
      </c>
      <c r="H23" s="33">
        <v>0</v>
      </c>
      <c r="I23" s="28">
        <v>500</v>
      </c>
      <c r="J23" s="33">
        <v>7.1428571428571426E-3</v>
      </c>
      <c r="K23" s="28">
        <v>3000</v>
      </c>
      <c r="L23" s="33">
        <v>4.2857142857142858E-2</v>
      </c>
      <c r="M23" s="28">
        <v>1000</v>
      </c>
      <c r="N23" s="33">
        <v>1.4285714285714285E-2</v>
      </c>
      <c r="O23" s="37">
        <v>4500</v>
      </c>
      <c r="P23" s="38">
        <v>6.4285714285714293E-2</v>
      </c>
      <c r="Q23" s="60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ht="14.25" customHeight="1" x14ac:dyDescent="0.25">
      <c r="A24" s="26" t="s">
        <v>51</v>
      </c>
      <c r="B24" s="27" t="s">
        <v>56</v>
      </c>
      <c r="C24" s="28">
        <v>0</v>
      </c>
      <c r="D24" s="27" t="s">
        <v>57</v>
      </c>
      <c r="E24" s="62">
        <v>0</v>
      </c>
      <c r="F24" s="17"/>
      <c r="G24" s="32">
        <v>0</v>
      </c>
      <c r="H24" s="33" t="s">
        <v>57</v>
      </c>
      <c r="I24" s="28">
        <v>0</v>
      </c>
      <c r="J24" s="33" t="s">
        <v>57</v>
      </c>
      <c r="K24" s="28">
        <v>0</v>
      </c>
      <c r="L24" s="33" t="s">
        <v>57</v>
      </c>
      <c r="M24" s="28">
        <v>0</v>
      </c>
      <c r="N24" s="33" t="s">
        <v>57</v>
      </c>
      <c r="O24" s="37">
        <v>0</v>
      </c>
      <c r="P24" s="38" t="s">
        <v>57</v>
      </c>
      <c r="Q24" s="60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ht="14.25" customHeight="1" x14ac:dyDescent="0.25">
      <c r="A25" s="14" t="s">
        <v>58</v>
      </c>
      <c r="B25" s="15"/>
      <c r="C25" s="15"/>
      <c r="D25" s="15"/>
      <c r="E25" s="23">
        <v>0.15</v>
      </c>
      <c r="F25" s="17"/>
      <c r="G25" s="19"/>
      <c r="H25" s="20">
        <v>0</v>
      </c>
      <c r="I25" s="21"/>
      <c r="J25" s="20">
        <v>0</v>
      </c>
      <c r="K25" s="21"/>
      <c r="L25" s="20">
        <v>4.9999999999999996E-2</v>
      </c>
      <c r="M25" s="21"/>
      <c r="N25" s="20">
        <v>4.9999999999999996E-2</v>
      </c>
      <c r="O25" s="22"/>
      <c r="P25" s="23">
        <v>9.9999999999999992E-2</v>
      </c>
      <c r="Q25" s="60"/>
      <c r="R25" s="61">
        <v>0.15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ht="14.25" customHeight="1" x14ac:dyDescent="0.25">
      <c r="A26" s="26" t="s">
        <v>59</v>
      </c>
      <c r="B26" s="27" t="s">
        <v>60</v>
      </c>
      <c r="C26" s="28">
        <v>1500</v>
      </c>
      <c r="D26" s="27" t="s">
        <v>29</v>
      </c>
      <c r="E26" s="62">
        <v>0.15</v>
      </c>
      <c r="F26" s="17"/>
      <c r="G26" s="32">
        <v>0</v>
      </c>
      <c r="H26" s="33">
        <v>0</v>
      </c>
      <c r="I26" s="28">
        <v>0</v>
      </c>
      <c r="J26" s="33">
        <v>0</v>
      </c>
      <c r="K26" s="28">
        <v>500</v>
      </c>
      <c r="L26" s="33">
        <v>4.9999999999999996E-2</v>
      </c>
      <c r="M26" s="28">
        <v>500</v>
      </c>
      <c r="N26" s="33">
        <v>4.9999999999999996E-2</v>
      </c>
      <c r="O26" s="37">
        <v>1000</v>
      </c>
      <c r="P26" s="38">
        <v>9.9999999999999992E-2</v>
      </c>
      <c r="Q26" s="60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</row>
    <row r="27" spans="1:38" ht="14.25" customHeight="1" x14ac:dyDescent="0.25">
      <c r="A27" s="26" t="s">
        <v>59</v>
      </c>
      <c r="B27" s="27" t="s">
        <v>61</v>
      </c>
      <c r="C27" s="28">
        <v>0</v>
      </c>
      <c r="D27" s="27" t="s">
        <v>57</v>
      </c>
      <c r="E27" s="62">
        <v>0</v>
      </c>
      <c r="F27" s="17"/>
      <c r="G27" s="32">
        <v>0</v>
      </c>
      <c r="H27" s="33" t="s">
        <v>57</v>
      </c>
      <c r="I27" s="28">
        <v>0</v>
      </c>
      <c r="J27" s="33" t="s">
        <v>57</v>
      </c>
      <c r="K27" s="28">
        <v>0</v>
      </c>
      <c r="L27" s="33" t="s">
        <v>57</v>
      </c>
      <c r="M27" s="28">
        <v>0</v>
      </c>
      <c r="N27" s="33" t="s">
        <v>57</v>
      </c>
      <c r="O27" s="37">
        <v>0</v>
      </c>
      <c r="P27" s="38" t="s">
        <v>57</v>
      </c>
      <c r="Q27" s="60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spans="1:38" ht="15" customHeight="1" x14ac:dyDescent="0.25">
      <c r="A28" s="42" t="s">
        <v>59</v>
      </c>
      <c r="B28" s="43" t="s">
        <v>62</v>
      </c>
      <c r="C28" s="44">
        <v>0</v>
      </c>
      <c r="D28" s="43" t="s">
        <v>57</v>
      </c>
      <c r="E28" s="63">
        <v>0</v>
      </c>
      <c r="F28" s="17"/>
      <c r="G28" s="48">
        <v>0</v>
      </c>
      <c r="H28" s="49" t="s">
        <v>57</v>
      </c>
      <c r="I28" s="44">
        <v>0</v>
      </c>
      <c r="J28" s="49" t="s">
        <v>57</v>
      </c>
      <c r="K28" s="44">
        <v>0</v>
      </c>
      <c r="L28" s="49" t="s">
        <v>57</v>
      </c>
      <c r="M28" s="44">
        <v>0</v>
      </c>
      <c r="N28" s="49" t="s">
        <v>57</v>
      </c>
      <c r="O28" s="37">
        <v>0</v>
      </c>
      <c r="P28" s="53" t="s">
        <v>57</v>
      </c>
      <c r="Q28" s="60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</row>
    <row r="29" spans="1:38" ht="14.25" customHeight="1" x14ac:dyDescent="0.25">
      <c r="A29" s="60"/>
      <c r="B29" s="60"/>
      <c r="C29" s="60"/>
      <c r="D29" s="60"/>
      <c r="E29" s="57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</row>
    <row r="30" spans="1:38" ht="14.25" customHeight="1" x14ac:dyDescent="0.25">
      <c r="A30" s="60"/>
      <c r="B30" s="60"/>
      <c r="C30" s="60"/>
      <c r="D30" s="60"/>
      <c r="E30" s="58">
        <v>1</v>
      </c>
      <c r="F30" s="60"/>
      <c r="G30" s="60"/>
      <c r="H30" s="58">
        <v>3.333333333333334E-2</v>
      </c>
      <c r="I30" s="57"/>
      <c r="J30" s="58">
        <v>0.12214285714285716</v>
      </c>
      <c r="K30" s="60"/>
      <c r="L30" s="58">
        <v>0.27230158730158732</v>
      </c>
      <c r="M30" s="60"/>
      <c r="N30" s="58">
        <v>0.11109126984126984</v>
      </c>
      <c r="O30" s="60"/>
      <c r="P30" s="58">
        <v>0.53886904761904764</v>
      </c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</row>
    <row r="31" spans="1:38" ht="14.25" customHeigh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</row>
    <row r="32" spans="1:38" ht="14.25" customHeight="1" x14ac:dyDescent="0.25">
      <c r="A32" s="2" t="s">
        <v>78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</row>
    <row r="33" spans="1:18" ht="14.25" customHeight="1" x14ac:dyDescent="0.25">
      <c r="A33" s="2" t="s">
        <v>79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4">
        <v>1</v>
      </c>
    </row>
    <row r="34" spans="1:18" ht="14.2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 ht="14.25" customHeight="1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  <row r="36" spans="1:18" ht="14.25" customHeight="1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</row>
    <row r="37" spans="1:18" ht="14.25" customHeight="1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</row>
    <row r="38" spans="1:18" ht="14.25" customHeight="1" x14ac:dyDescent="0.2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</row>
    <row r="39" spans="1:18" ht="14.25" customHeight="1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</row>
    <row r="40" spans="1:18" ht="14.25" customHeight="1" x14ac:dyDescent="0.2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</row>
    <row r="41" spans="1:18" ht="14.25" customHeight="1" x14ac:dyDescent="0.2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</row>
    <row r="42" spans="1:18" ht="14.25" customHeight="1" x14ac:dyDescent="0.2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</row>
    <row r="43" spans="1:18" ht="14.25" customHeight="1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</row>
    <row r="44" spans="1:18" ht="14.2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</row>
    <row r="45" spans="1:18" ht="14.25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</row>
    <row r="46" spans="1:18" ht="14.25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</row>
    <row r="47" spans="1:18" ht="14.25" customHeight="1" x14ac:dyDescent="0.25"/>
    <row r="48" spans="1:1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4">
    <mergeCell ref="O7:O8"/>
    <mergeCell ref="B3:H3"/>
    <mergeCell ref="A6:E6"/>
    <mergeCell ref="G6:P6"/>
    <mergeCell ref="A7:A8"/>
    <mergeCell ref="B7:B8"/>
    <mergeCell ref="C7:C8"/>
    <mergeCell ref="D7:D8"/>
    <mergeCell ref="P7:P8"/>
    <mergeCell ref="E7:E8"/>
    <mergeCell ref="G7:H7"/>
    <mergeCell ref="I7:J7"/>
    <mergeCell ref="K7:L7"/>
    <mergeCell ref="M7:N7"/>
  </mergeCell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1000"/>
  <sheetViews>
    <sheetView showGridLines="0" tabSelected="1" workbookViewId="0">
      <selection activeCell="F6" sqref="F6"/>
    </sheetView>
  </sheetViews>
  <sheetFormatPr baseColWidth="10" defaultColWidth="14.42578125" defaultRowHeight="15" customHeight="1" x14ac:dyDescent="0.25"/>
  <cols>
    <col min="1" max="1" width="21.7109375" customWidth="1"/>
    <col min="2" max="2" width="10" customWidth="1"/>
    <col min="3" max="3" width="15.140625" customWidth="1"/>
    <col min="4" max="38" width="10" customWidth="1"/>
  </cols>
  <sheetData>
    <row r="1" spans="1:38" ht="18" customHeight="1" x14ac:dyDescent="0.3">
      <c r="A1" s="1" t="s">
        <v>67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</row>
    <row r="2" spans="1:38" ht="14.25" customHeight="1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</row>
    <row r="3" spans="1:38" ht="33.75" customHeight="1" x14ac:dyDescent="0.25">
      <c r="A3" s="3" t="s">
        <v>80</v>
      </c>
      <c r="B3" s="79"/>
      <c r="C3" s="80"/>
      <c r="D3" s="80"/>
      <c r="E3" s="80"/>
      <c r="F3" s="80"/>
      <c r="G3" s="80"/>
      <c r="H3" s="8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ht="14.25" customHeight="1" x14ac:dyDescent="0.25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</row>
    <row r="5" spans="1:38" ht="15" customHeight="1" thickBot="1" x14ac:dyDescent="0.3">
      <c r="A5" s="4" t="s">
        <v>69</v>
      </c>
      <c r="B5" s="60"/>
      <c r="C5" s="60"/>
      <c r="D5" s="60"/>
      <c r="E5" s="60"/>
      <c r="F5" s="60"/>
      <c r="G5" s="5"/>
      <c r="H5" s="5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</row>
    <row r="6" spans="1:38" ht="15" customHeight="1" thickBot="1" x14ac:dyDescent="0.3">
      <c r="A6" s="82" t="s">
        <v>4</v>
      </c>
      <c r="B6" s="83"/>
      <c r="C6" s="83"/>
      <c r="D6" s="83"/>
      <c r="E6" s="84"/>
      <c r="F6" s="60"/>
      <c r="G6" s="86" t="s">
        <v>70</v>
      </c>
      <c r="H6" s="87"/>
      <c r="I6" s="87"/>
      <c r="J6" s="87"/>
      <c r="K6" s="87"/>
      <c r="L6" s="87"/>
      <c r="M6" s="87"/>
      <c r="N6" s="87"/>
      <c r="O6" s="87"/>
      <c r="P6" s="88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C6" s="60"/>
      <c r="AD6" s="60"/>
      <c r="AE6" s="60"/>
      <c r="AF6" s="60"/>
      <c r="AG6" s="60"/>
      <c r="AH6" s="60"/>
      <c r="AI6" s="60"/>
      <c r="AJ6" s="60"/>
      <c r="AK6" s="60"/>
      <c r="AL6" s="60"/>
    </row>
    <row r="7" spans="1:38" ht="14.25" customHeight="1" x14ac:dyDescent="0.25">
      <c r="A7" s="65" t="s">
        <v>8</v>
      </c>
      <c r="B7" s="67" t="s">
        <v>9</v>
      </c>
      <c r="C7" s="102" t="s">
        <v>71</v>
      </c>
      <c r="D7" s="104" t="s">
        <v>11</v>
      </c>
      <c r="E7" s="72" t="s">
        <v>72</v>
      </c>
      <c r="F7" s="6"/>
      <c r="G7" s="77" t="s">
        <v>73</v>
      </c>
      <c r="H7" s="91"/>
      <c r="I7" s="97" t="s">
        <v>74</v>
      </c>
      <c r="J7" s="91"/>
      <c r="K7" s="97" t="s">
        <v>75</v>
      </c>
      <c r="L7" s="91"/>
      <c r="M7" s="97" t="s">
        <v>76</v>
      </c>
      <c r="N7" s="91"/>
      <c r="O7" s="98" t="s">
        <v>19</v>
      </c>
      <c r="P7" s="100" t="s">
        <v>20</v>
      </c>
      <c r="Q7" s="7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</row>
    <row r="8" spans="1:38" ht="23.1" customHeight="1" x14ac:dyDescent="0.25">
      <c r="A8" s="66"/>
      <c r="B8" s="68"/>
      <c r="C8" s="103"/>
      <c r="D8" s="105"/>
      <c r="E8" s="73"/>
      <c r="F8" s="6"/>
      <c r="G8" s="8" t="s">
        <v>25</v>
      </c>
      <c r="H8" s="9" t="s">
        <v>20</v>
      </c>
      <c r="I8" s="9" t="s">
        <v>25</v>
      </c>
      <c r="J8" s="9" t="s">
        <v>20</v>
      </c>
      <c r="K8" s="9" t="s">
        <v>25</v>
      </c>
      <c r="L8" s="9" t="s">
        <v>20</v>
      </c>
      <c r="M8" s="9" t="s">
        <v>25</v>
      </c>
      <c r="N8" s="9" t="s">
        <v>20</v>
      </c>
      <c r="O8" s="66"/>
      <c r="P8" s="70"/>
      <c r="Q8" s="7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</row>
    <row r="9" spans="1:38" ht="14.25" customHeight="1" x14ac:dyDescent="0.25">
      <c r="A9" s="14" t="s">
        <v>26</v>
      </c>
      <c r="B9" s="15"/>
      <c r="C9" s="15"/>
      <c r="D9" s="15"/>
      <c r="E9" s="23">
        <v>0.35000000000000003</v>
      </c>
      <c r="F9" s="17"/>
      <c r="G9" s="19"/>
      <c r="H9" s="20">
        <v>1.8333333333333333E-2</v>
      </c>
      <c r="I9" s="21"/>
      <c r="J9" s="20">
        <v>6.0000000000000005E-2</v>
      </c>
      <c r="K9" s="21"/>
      <c r="L9" s="20">
        <v>5.3333333333333337E-2</v>
      </c>
      <c r="M9" s="21"/>
      <c r="N9" s="20">
        <v>0</v>
      </c>
      <c r="O9" s="22"/>
      <c r="P9" s="23">
        <v>0.13166666666666665</v>
      </c>
      <c r="Q9" s="60"/>
      <c r="R9" s="61">
        <v>0.35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</row>
    <row r="10" spans="1:38" ht="14.25" customHeight="1" x14ac:dyDescent="0.25">
      <c r="A10" s="26" t="s">
        <v>27</v>
      </c>
      <c r="B10" s="27" t="s">
        <v>28</v>
      </c>
      <c r="C10" s="28">
        <v>300000</v>
      </c>
      <c r="D10" s="27" t="s">
        <v>29</v>
      </c>
      <c r="E10" s="62">
        <v>0.05</v>
      </c>
      <c r="F10" s="17"/>
      <c r="G10" s="32">
        <v>50000</v>
      </c>
      <c r="H10" s="33">
        <v>8.3333333333333332E-3</v>
      </c>
      <c r="I10" s="34">
        <v>30000</v>
      </c>
      <c r="J10" s="33">
        <v>5.000000000000001E-3</v>
      </c>
      <c r="K10" s="28">
        <v>20000</v>
      </c>
      <c r="L10" s="33">
        <v>3.3333333333333335E-3</v>
      </c>
      <c r="M10" s="28">
        <v>0</v>
      </c>
      <c r="N10" s="33">
        <v>0</v>
      </c>
      <c r="O10" s="37">
        <v>100000</v>
      </c>
      <c r="P10" s="38">
        <v>1.6666666666666666E-2</v>
      </c>
      <c r="Q10" s="60"/>
      <c r="R10" s="61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</row>
    <row r="11" spans="1:38" ht="14.25" customHeight="1" x14ac:dyDescent="0.25">
      <c r="A11" s="26" t="s">
        <v>27</v>
      </c>
      <c r="B11" s="27" t="s">
        <v>30</v>
      </c>
      <c r="C11" s="28">
        <v>200000</v>
      </c>
      <c r="D11" s="27" t="s">
        <v>31</v>
      </c>
      <c r="E11" s="62">
        <v>0.1</v>
      </c>
      <c r="F11" s="17"/>
      <c r="G11" s="32">
        <v>20000</v>
      </c>
      <c r="H11" s="33">
        <v>1.0000000000000002E-2</v>
      </c>
      <c r="I11" s="28">
        <v>10000</v>
      </c>
      <c r="J11" s="33">
        <v>5.000000000000001E-3</v>
      </c>
      <c r="K11" s="28">
        <v>0</v>
      </c>
      <c r="L11" s="33">
        <v>0</v>
      </c>
      <c r="M11" s="28">
        <v>0</v>
      </c>
      <c r="N11" s="33">
        <v>0</v>
      </c>
      <c r="O11" s="37">
        <v>30000</v>
      </c>
      <c r="P11" s="38">
        <v>1.4999999999999999E-2</v>
      </c>
      <c r="Q11" s="60"/>
      <c r="R11" s="61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</row>
    <row r="12" spans="1:38" ht="14.25" customHeight="1" x14ac:dyDescent="0.25">
      <c r="A12" s="26" t="s">
        <v>27</v>
      </c>
      <c r="B12" s="27" t="s">
        <v>32</v>
      </c>
      <c r="C12" s="28">
        <v>100000</v>
      </c>
      <c r="D12" s="27" t="s">
        <v>33</v>
      </c>
      <c r="E12" s="62">
        <v>0.2</v>
      </c>
      <c r="F12" s="17"/>
      <c r="G12" s="32"/>
      <c r="H12" s="33">
        <v>0</v>
      </c>
      <c r="I12" s="28">
        <v>25000</v>
      </c>
      <c r="J12" s="33">
        <v>0.05</v>
      </c>
      <c r="K12" s="28">
        <v>25000</v>
      </c>
      <c r="L12" s="33">
        <v>0.05</v>
      </c>
      <c r="M12" s="28">
        <v>0</v>
      </c>
      <c r="N12" s="33">
        <v>0</v>
      </c>
      <c r="O12" s="37">
        <v>50000</v>
      </c>
      <c r="P12" s="38">
        <v>0.1</v>
      </c>
      <c r="Q12" s="60"/>
      <c r="R12" s="61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</row>
    <row r="13" spans="1:38" ht="14.25" customHeight="1" x14ac:dyDescent="0.25">
      <c r="A13" s="14" t="s">
        <v>34</v>
      </c>
      <c r="B13" s="15"/>
      <c r="C13" s="15"/>
      <c r="D13" s="15"/>
      <c r="E13" s="23">
        <v>0.15000000000000002</v>
      </c>
      <c r="F13" s="17"/>
      <c r="G13" s="19"/>
      <c r="H13" s="20">
        <v>1.5000000000000003E-2</v>
      </c>
      <c r="I13" s="21"/>
      <c r="J13" s="20">
        <v>1.5000000000000003E-2</v>
      </c>
      <c r="K13" s="21"/>
      <c r="L13" s="20">
        <v>1.4999999999999999E-2</v>
      </c>
      <c r="M13" s="21"/>
      <c r="N13" s="20">
        <v>5.000000000000001E-3</v>
      </c>
      <c r="O13" s="22"/>
      <c r="P13" s="23">
        <v>5.000000000000001E-2</v>
      </c>
      <c r="Q13" s="60"/>
      <c r="R13" s="61">
        <v>0.15000000000000002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</row>
    <row r="14" spans="1:38" ht="15" customHeight="1" x14ac:dyDescent="0.25">
      <c r="A14" s="26" t="s">
        <v>35</v>
      </c>
      <c r="B14" s="27" t="s">
        <v>36</v>
      </c>
      <c r="C14" s="28">
        <v>80</v>
      </c>
      <c r="D14" s="27" t="s">
        <v>37</v>
      </c>
      <c r="E14" s="62">
        <v>0.05</v>
      </c>
      <c r="F14" s="17"/>
      <c r="G14" s="32">
        <v>0</v>
      </c>
      <c r="H14" s="33">
        <v>0</v>
      </c>
      <c r="I14" s="28">
        <v>0</v>
      </c>
      <c r="J14" s="33">
        <v>0</v>
      </c>
      <c r="K14" s="28">
        <v>0</v>
      </c>
      <c r="L14" s="33">
        <v>0</v>
      </c>
      <c r="M14" s="28">
        <v>0</v>
      </c>
      <c r="N14" s="33">
        <v>0</v>
      </c>
      <c r="O14" s="37">
        <v>0</v>
      </c>
      <c r="P14" s="38">
        <v>0</v>
      </c>
      <c r="Q14" s="60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</row>
    <row r="15" spans="1:38" ht="14.25" customHeight="1" x14ac:dyDescent="0.25">
      <c r="A15" s="26" t="s">
        <v>35</v>
      </c>
      <c r="B15" s="27" t="s">
        <v>38</v>
      </c>
      <c r="C15" s="28">
        <v>200</v>
      </c>
      <c r="D15" s="27" t="s">
        <v>39</v>
      </c>
      <c r="E15" s="62">
        <v>0.05</v>
      </c>
      <c r="F15" s="17"/>
      <c r="G15" s="32">
        <v>20</v>
      </c>
      <c r="H15" s="33">
        <v>5.000000000000001E-3</v>
      </c>
      <c r="I15" s="28">
        <v>20</v>
      </c>
      <c r="J15" s="33">
        <v>5.000000000000001E-3</v>
      </c>
      <c r="K15" s="28">
        <v>0</v>
      </c>
      <c r="L15" s="33">
        <v>0</v>
      </c>
      <c r="M15" s="28">
        <v>0</v>
      </c>
      <c r="N15" s="33">
        <v>0</v>
      </c>
      <c r="O15" s="37">
        <v>40</v>
      </c>
      <c r="P15" s="38">
        <v>1.0000000000000002E-2</v>
      </c>
      <c r="Q15" s="60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8" ht="14.25" customHeight="1" x14ac:dyDescent="0.25">
      <c r="A16" s="26" t="s">
        <v>35</v>
      </c>
      <c r="B16" s="27" t="s">
        <v>40</v>
      </c>
      <c r="C16" s="28">
        <v>500</v>
      </c>
      <c r="D16" s="27" t="s">
        <v>41</v>
      </c>
      <c r="E16" s="62">
        <v>0.05</v>
      </c>
      <c r="F16" s="17"/>
      <c r="G16" s="32">
        <v>100</v>
      </c>
      <c r="H16" s="33">
        <v>1.0000000000000002E-2</v>
      </c>
      <c r="I16" s="28">
        <v>100</v>
      </c>
      <c r="J16" s="33">
        <v>1.0000000000000002E-2</v>
      </c>
      <c r="K16" s="28">
        <v>150</v>
      </c>
      <c r="L16" s="33">
        <v>1.4999999999999999E-2</v>
      </c>
      <c r="M16" s="28">
        <v>50</v>
      </c>
      <c r="N16" s="33">
        <v>5.000000000000001E-3</v>
      </c>
      <c r="O16" s="37">
        <v>400</v>
      </c>
      <c r="P16" s="38">
        <v>4.0000000000000008E-2</v>
      </c>
      <c r="Q16" s="60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</row>
    <row r="17" spans="1:38" ht="14.25" customHeight="1" x14ac:dyDescent="0.25">
      <c r="A17" s="14" t="s">
        <v>42</v>
      </c>
      <c r="B17" s="15"/>
      <c r="C17" s="15"/>
      <c r="D17" s="15"/>
      <c r="E17" s="23">
        <v>0.2</v>
      </c>
      <c r="F17" s="17"/>
      <c r="G17" s="19"/>
      <c r="H17" s="20">
        <v>0</v>
      </c>
      <c r="I17" s="21"/>
      <c r="J17" s="20">
        <v>4.0000000000000008E-2</v>
      </c>
      <c r="K17" s="21"/>
      <c r="L17" s="20">
        <v>7.7777777777777779E-2</v>
      </c>
      <c r="M17" s="21"/>
      <c r="N17" s="20">
        <v>2.8472222222222225E-2</v>
      </c>
      <c r="O17" s="22"/>
      <c r="P17" s="23">
        <v>0.14625000000000002</v>
      </c>
      <c r="Q17" s="60"/>
      <c r="R17" s="61">
        <v>0.2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</row>
    <row r="18" spans="1:38" ht="14.25" customHeight="1" x14ac:dyDescent="0.25">
      <c r="A18" s="26" t="s">
        <v>43</v>
      </c>
      <c r="B18" s="27" t="s">
        <v>44</v>
      </c>
      <c r="C18" s="28">
        <v>100</v>
      </c>
      <c r="D18" s="27" t="s">
        <v>45</v>
      </c>
      <c r="E18" s="62">
        <v>0.1</v>
      </c>
      <c r="F18" s="17"/>
      <c r="G18" s="32">
        <v>0</v>
      </c>
      <c r="H18" s="33">
        <v>0</v>
      </c>
      <c r="I18" s="28">
        <v>40</v>
      </c>
      <c r="J18" s="33">
        <v>4.0000000000000008E-2</v>
      </c>
      <c r="K18" s="28">
        <v>50</v>
      </c>
      <c r="L18" s="33">
        <v>0.05</v>
      </c>
      <c r="M18" s="28">
        <v>0</v>
      </c>
      <c r="N18" s="33">
        <v>0</v>
      </c>
      <c r="O18" s="37">
        <v>90</v>
      </c>
      <c r="P18" s="38">
        <v>9.0000000000000011E-2</v>
      </c>
      <c r="Q18" s="60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</row>
    <row r="19" spans="1:38" ht="14.25" customHeight="1" x14ac:dyDescent="0.25">
      <c r="A19" s="26" t="s">
        <v>43</v>
      </c>
      <c r="B19" s="27" t="s">
        <v>46</v>
      </c>
      <c r="C19" s="28">
        <v>8000</v>
      </c>
      <c r="D19" s="27" t="s">
        <v>47</v>
      </c>
      <c r="E19" s="62">
        <v>0.05</v>
      </c>
      <c r="F19" s="17"/>
      <c r="G19" s="32">
        <v>0</v>
      </c>
      <c r="H19" s="33">
        <v>0</v>
      </c>
      <c r="I19" s="28">
        <v>0</v>
      </c>
      <c r="J19" s="33">
        <v>0</v>
      </c>
      <c r="K19" s="28">
        <v>0</v>
      </c>
      <c r="L19" s="33">
        <v>0</v>
      </c>
      <c r="M19" s="28">
        <v>1000</v>
      </c>
      <c r="N19" s="33">
        <v>6.2500000000000003E-3</v>
      </c>
      <c r="O19" s="37">
        <v>1000</v>
      </c>
      <c r="P19" s="38">
        <v>6.2500000000000003E-3</v>
      </c>
      <c r="Q19" s="60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ht="14.25" customHeight="1" x14ac:dyDescent="0.25">
      <c r="A20" s="26" t="s">
        <v>43</v>
      </c>
      <c r="B20" s="27" t="s">
        <v>48</v>
      </c>
      <c r="C20" s="28">
        <v>4500</v>
      </c>
      <c r="D20" s="27" t="s">
        <v>49</v>
      </c>
      <c r="E20" s="62">
        <v>0.05</v>
      </c>
      <c r="F20" s="17"/>
      <c r="G20" s="32">
        <v>0</v>
      </c>
      <c r="H20" s="33">
        <v>0</v>
      </c>
      <c r="I20" s="28">
        <v>0</v>
      </c>
      <c r="J20" s="33">
        <v>0</v>
      </c>
      <c r="K20" s="28">
        <v>2500</v>
      </c>
      <c r="L20" s="33">
        <v>2.777777777777778E-2</v>
      </c>
      <c r="M20" s="28">
        <v>2000</v>
      </c>
      <c r="N20" s="33">
        <v>2.2222222222222223E-2</v>
      </c>
      <c r="O20" s="37">
        <v>4500</v>
      </c>
      <c r="P20" s="38">
        <v>0.05</v>
      </c>
      <c r="Q20" s="60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</row>
    <row r="21" spans="1:38" ht="14.25" customHeight="1" x14ac:dyDescent="0.25">
      <c r="A21" s="14" t="s">
        <v>50</v>
      </c>
      <c r="B21" s="15"/>
      <c r="C21" s="15"/>
      <c r="D21" s="15"/>
      <c r="E21" s="23">
        <v>0.15000000000000002</v>
      </c>
      <c r="F21" s="17"/>
      <c r="G21" s="19"/>
      <c r="H21" s="20">
        <v>0</v>
      </c>
      <c r="I21" s="21"/>
      <c r="J21" s="20">
        <v>7.1428571428571426E-3</v>
      </c>
      <c r="K21" s="21"/>
      <c r="L21" s="20">
        <v>7.6190476190476197E-2</v>
      </c>
      <c r="M21" s="21"/>
      <c r="N21" s="20">
        <v>2.7619047619047619E-2</v>
      </c>
      <c r="O21" s="22"/>
      <c r="P21" s="23">
        <v>0.11095238095238097</v>
      </c>
      <c r="Q21" s="60"/>
      <c r="R21" s="61">
        <v>0.15000000000000002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</row>
    <row r="22" spans="1:38" ht="14.25" customHeight="1" x14ac:dyDescent="0.25">
      <c r="A22" s="26" t="s">
        <v>51</v>
      </c>
      <c r="B22" s="27" t="s">
        <v>52</v>
      </c>
      <c r="C22" s="28">
        <v>300</v>
      </c>
      <c r="D22" s="27" t="s">
        <v>53</v>
      </c>
      <c r="E22" s="62">
        <v>0.05</v>
      </c>
      <c r="F22" s="17"/>
      <c r="G22" s="32">
        <v>0</v>
      </c>
      <c r="H22" s="33">
        <v>0</v>
      </c>
      <c r="I22" s="28">
        <v>0</v>
      </c>
      <c r="J22" s="33">
        <v>0</v>
      </c>
      <c r="K22" s="28">
        <v>200</v>
      </c>
      <c r="L22" s="33">
        <v>3.3333333333333333E-2</v>
      </c>
      <c r="M22" s="28">
        <v>80</v>
      </c>
      <c r="N22" s="33">
        <v>1.3333333333333334E-2</v>
      </c>
      <c r="O22" s="37">
        <v>280</v>
      </c>
      <c r="P22" s="38">
        <v>4.6666666666666669E-2</v>
      </c>
      <c r="Q22" s="60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</row>
    <row r="23" spans="1:38" ht="14.25" customHeight="1" x14ac:dyDescent="0.25">
      <c r="A23" s="26" t="s">
        <v>51</v>
      </c>
      <c r="B23" s="27" t="s">
        <v>54</v>
      </c>
      <c r="C23" s="28">
        <v>7000</v>
      </c>
      <c r="D23" s="27" t="s">
        <v>55</v>
      </c>
      <c r="E23" s="62">
        <v>0.1</v>
      </c>
      <c r="F23" s="17"/>
      <c r="G23" s="32">
        <v>0</v>
      </c>
      <c r="H23" s="33">
        <v>0</v>
      </c>
      <c r="I23" s="28">
        <v>500</v>
      </c>
      <c r="J23" s="33">
        <v>7.1428571428571426E-3</v>
      </c>
      <c r="K23" s="28">
        <v>3000</v>
      </c>
      <c r="L23" s="33">
        <v>4.2857142857142858E-2</v>
      </c>
      <c r="M23" s="28">
        <v>1000</v>
      </c>
      <c r="N23" s="33">
        <v>1.4285714285714285E-2</v>
      </c>
      <c r="O23" s="37">
        <v>4500</v>
      </c>
      <c r="P23" s="38">
        <v>6.4285714285714293E-2</v>
      </c>
      <c r="Q23" s="60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</row>
    <row r="24" spans="1:38" ht="14.25" customHeight="1" x14ac:dyDescent="0.25">
      <c r="A24" s="26" t="s">
        <v>51</v>
      </c>
      <c r="B24" s="27" t="s">
        <v>56</v>
      </c>
      <c r="C24" s="28">
        <v>0</v>
      </c>
      <c r="D24" s="27" t="s">
        <v>57</v>
      </c>
      <c r="E24" s="62">
        <v>0</v>
      </c>
      <c r="F24" s="17"/>
      <c r="G24" s="32">
        <v>0</v>
      </c>
      <c r="H24" s="33" t="s">
        <v>57</v>
      </c>
      <c r="I24" s="28">
        <v>0</v>
      </c>
      <c r="J24" s="33" t="s">
        <v>57</v>
      </c>
      <c r="K24" s="28">
        <v>0</v>
      </c>
      <c r="L24" s="33" t="s">
        <v>57</v>
      </c>
      <c r="M24" s="28">
        <v>0</v>
      </c>
      <c r="N24" s="33" t="s">
        <v>57</v>
      </c>
      <c r="O24" s="37">
        <v>0</v>
      </c>
      <c r="P24" s="38" t="s">
        <v>57</v>
      </c>
      <c r="Q24" s="60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</row>
    <row r="25" spans="1:38" ht="14.25" customHeight="1" x14ac:dyDescent="0.25">
      <c r="A25" s="14" t="s">
        <v>58</v>
      </c>
      <c r="B25" s="15"/>
      <c r="C25" s="15"/>
      <c r="D25" s="15"/>
      <c r="E25" s="23">
        <v>0.15</v>
      </c>
      <c r="F25" s="17"/>
      <c r="G25" s="19"/>
      <c r="H25" s="20">
        <v>0</v>
      </c>
      <c r="I25" s="21"/>
      <c r="J25" s="20">
        <v>0</v>
      </c>
      <c r="K25" s="21"/>
      <c r="L25" s="20">
        <v>4.9999999999999996E-2</v>
      </c>
      <c r="M25" s="21"/>
      <c r="N25" s="20">
        <v>4.9999999999999996E-2</v>
      </c>
      <c r="O25" s="22"/>
      <c r="P25" s="23">
        <v>9.9999999999999992E-2</v>
      </c>
      <c r="Q25" s="60"/>
      <c r="R25" s="61">
        <v>0.15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ht="14.25" customHeight="1" x14ac:dyDescent="0.25">
      <c r="A26" s="26" t="s">
        <v>59</v>
      </c>
      <c r="B26" s="27" t="s">
        <v>60</v>
      </c>
      <c r="C26" s="28">
        <v>1500</v>
      </c>
      <c r="D26" s="27" t="s">
        <v>29</v>
      </c>
      <c r="E26" s="62">
        <v>0.15</v>
      </c>
      <c r="F26" s="17"/>
      <c r="G26" s="32">
        <v>0</v>
      </c>
      <c r="H26" s="33">
        <v>0</v>
      </c>
      <c r="I26" s="28">
        <v>0</v>
      </c>
      <c r="J26" s="33">
        <v>0</v>
      </c>
      <c r="K26" s="28">
        <v>500</v>
      </c>
      <c r="L26" s="33">
        <v>4.9999999999999996E-2</v>
      </c>
      <c r="M26" s="28">
        <v>500</v>
      </c>
      <c r="N26" s="33">
        <v>4.9999999999999996E-2</v>
      </c>
      <c r="O26" s="37">
        <v>1000</v>
      </c>
      <c r="P26" s="38">
        <v>9.9999999999999992E-2</v>
      </c>
      <c r="Q26" s="60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</row>
    <row r="27" spans="1:38" ht="14.25" customHeight="1" x14ac:dyDescent="0.25">
      <c r="A27" s="26" t="s">
        <v>59</v>
      </c>
      <c r="B27" s="27" t="s">
        <v>61</v>
      </c>
      <c r="C27" s="28">
        <v>0</v>
      </c>
      <c r="D27" s="27" t="s">
        <v>57</v>
      </c>
      <c r="E27" s="62">
        <v>0</v>
      </c>
      <c r="F27" s="17"/>
      <c r="G27" s="32">
        <v>0</v>
      </c>
      <c r="H27" s="33" t="s">
        <v>57</v>
      </c>
      <c r="I27" s="28">
        <v>0</v>
      </c>
      <c r="J27" s="33" t="s">
        <v>57</v>
      </c>
      <c r="K27" s="28">
        <v>0</v>
      </c>
      <c r="L27" s="33" t="s">
        <v>57</v>
      </c>
      <c r="M27" s="28">
        <v>0</v>
      </c>
      <c r="N27" s="33" t="s">
        <v>57</v>
      </c>
      <c r="O27" s="37">
        <v>0</v>
      </c>
      <c r="P27" s="38" t="s">
        <v>57</v>
      </c>
      <c r="Q27" s="60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</row>
    <row r="28" spans="1:38" ht="15" customHeight="1" thickBot="1" x14ac:dyDescent="0.3">
      <c r="A28" s="42" t="s">
        <v>59</v>
      </c>
      <c r="B28" s="43" t="s">
        <v>62</v>
      </c>
      <c r="C28" s="44">
        <v>0</v>
      </c>
      <c r="D28" s="43" t="s">
        <v>57</v>
      </c>
      <c r="E28" s="63">
        <v>0</v>
      </c>
      <c r="F28" s="17"/>
      <c r="G28" s="48">
        <v>0</v>
      </c>
      <c r="H28" s="49" t="s">
        <v>57</v>
      </c>
      <c r="I28" s="44">
        <v>0</v>
      </c>
      <c r="J28" s="49" t="s">
        <v>57</v>
      </c>
      <c r="K28" s="44">
        <v>0</v>
      </c>
      <c r="L28" s="49" t="s">
        <v>57</v>
      </c>
      <c r="M28" s="44">
        <v>0</v>
      </c>
      <c r="N28" s="49" t="s">
        <v>57</v>
      </c>
      <c r="O28" s="37">
        <v>0</v>
      </c>
      <c r="P28" s="53" t="s">
        <v>57</v>
      </c>
      <c r="Q28" s="60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</row>
    <row r="29" spans="1:38" ht="14.25" customHeight="1" x14ac:dyDescent="0.25">
      <c r="A29" s="60"/>
      <c r="B29" s="60"/>
      <c r="C29" s="60"/>
      <c r="D29" s="60"/>
      <c r="E29" s="57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</row>
    <row r="30" spans="1:38" ht="14.25" customHeight="1" x14ac:dyDescent="0.25">
      <c r="A30" s="60"/>
      <c r="B30" s="60"/>
      <c r="C30" s="60"/>
      <c r="D30" s="60"/>
      <c r="E30" s="58">
        <v>1</v>
      </c>
      <c r="F30" s="60"/>
      <c r="G30" s="60"/>
      <c r="H30" s="58">
        <v>3.333333333333334E-2</v>
      </c>
      <c r="I30" s="57"/>
      <c r="J30" s="58">
        <v>0.12214285714285716</v>
      </c>
      <c r="K30" s="60"/>
      <c r="L30" s="58">
        <v>0.27230158730158732</v>
      </c>
      <c r="M30" s="60"/>
      <c r="N30" s="58">
        <v>0.11109126984126984</v>
      </c>
      <c r="O30" s="60"/>
      <c r="P30" s="58">
        <v>0.53886904761904764</v>
      </c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</row>
    <row r="31" spans="1:38" ht="14.25" customHeight="1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</row>
    <row r="32" spans="1:38" ht="14.25" customHeight="1" x14ac:dyDescent="0.25">
      <c r="A32" s="2" t="s">
        <v>64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</row>
    <row r="33" spans="1:18" ht="14.25" customHeight="1" x14ac:dyDescent="0.25">
      <c r="A33" s="2" t="s">
        <v>65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4">
        <v>1</v>
      </c>
    </row>
    <row r="34" spans="1:18" ht="14.25" customHeight="1" x14ac:dyDescent="0.25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</row>
    <row r="35" spans="1:18" ht="14.25" customHeight="1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  <row r="36" spans="1:18" ht="14.25" customHeight="1" x14ac:dyDescent="0.25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</row>
    <row r="37" spans="1:18" ht="14.25" customHeight="1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</row>
    <row r="38" spans="1:18" ht="14.25" customHeight="1" x14ac:dyDescent="0.25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</row>
    <row r="39" spans="1:18" ht="14.25" customHeight="1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</row>
    <row r="40" spans="1:18" ht="14.25" customHeight="1" x14ac:dyDescent="0.2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</row>
    <row r="41" spans="1:18" ht="14.25" customHeight="1" x14ac:dyDescent="0.2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</row>
    <row r="42" spans="1:18" ht="14.25" customHeight="1" x14ac:dyDescent="0.25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</row>
    <row r="43" spans="1:18" ht="14.25" customHeight="1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</row>
    <row r="44" spans="1:18" ht="14.2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</row>
    <row r="45" spans="1:18" ht="14.25" customHeight="1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</row>
    <row r="46" spans="1:18" ht="14.25" customHeight="1" x14ac:dyDescent="0.25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</row>
    <row r="47" spans="1:18" ht="14.25" customHeight="1" x14ac:dyDescent="0.25"/>
    <row r="48" spans="1:1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mergeCells count="14">
    <mergeCell ref="K7:L7"/>
    <mergeCell ref="M7:N7"/>
    <mergeCell ref="O7:O8"/>
    <mergeCell ref="P7:P8"/>
    <mergeCell ref="B3:H3"/>
    <mergeCell ref="A6:E6"/>
    <mergeCell ref="G6:P6"/>
    <mergeCell ref="A7:A8"/>
    <mergeCell ref="B7:B8"/>
    <mergeCell ref="C7:C8"/>
    <mergeCell ref="D7:D8"/>
    <mergeCell ref="E7:E8"/>
    <mergeCell ref="G7:H7"/>
    <mergeCell ref="I7:J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Avance físico Proyecto</vt:lpstr>
      <vt:lpstr>Avance Programas</vt:lpstr>
      <vt:lpstr>Avance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Seguimiento a la Inversión</dc:creator>
  <cp:lastModifiedBy>XIMENA CAMPOVERDE</cp:lastModifiedBy>
  <dcterms:created xsi:type="dcterms:W3CDTF">2021-04-14T14:13:10Z</dcterms:created>
  <dcterms:modified xsi:type="dcterms:W3CDTF">2026-10-15T16:39:23Z</dcterms:modified>
</cp:coreProperties>
</file>